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25" windowHeight="8940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39" i="2" l="1"/>
  <c r="W39" i="2"/>
  <c r="K39" i="2"/>
  <c r="G39" i="2"/>
  <c r="AD37" i="2"/>
  <c r="AD39" i="2" s="1"/>
  <c r="AC37" i="2"/>
  <c r="AC39" i="2" s="1"/>
  <c r="AB37" i="2"/>
  <c r="AB39" i="2" s="1"/>
  <c r="AA37" i="2"/>
  <c r="Z37" i="2"/>
  <c r="Z39" i="2" s="1"/>
  <c r="Y37" i="2"/>
  <c r="Y39" i="2" s="1"/>
  <c r="X37" i="2"/>
  <c r="X39" i="2" s="1"/>
  <c r="W37" i="2"/>
  <c r="V37" i="2"/>
  <c r="V39" i="2" s="1"/>
  <c r="U37" i="2"/>
  <c r="U39" i="2" s="1"/>
  <c r="T37" i="2"/>
  <c r="T39" i="2" s="1"/>
  <c r="S37" i="2"/>
  <c r="S39" i="2" s="1"/>
  <c r="R37" i="2"/>
  <c r="R39" i="2" s="1"/>
  <c r="Q37" i="2"/>
  <c r="Q39" i="2" s="1"/>
  <c r="P37" i="2"/>
  <c r="P39" i="2" s="1"/>
  <c r="O37" i="2"/>
  <c r="O39" i="2" s="1"/>
  <c r="N37" i="2"/>
  <c r="N39" i="2" s="1"/>
  <c r="M37" i="2"/>
  <c r="M39" i="2" s="1"/>
  <c r="L37" i="2"/>
  <c r="L39" i="2" s="1"/>
  <c r="K37" i="2"/>
  <c r="J37" i="2"/>
  <c r="J39" i="2" s="1"/>
  <c r="I37" i="2"/>
  <c r="I39" i="2" s="1"/>
  <c r="H37" i="2"/>
  <c r="H39" i="2" s="1"/>
  <c r="G37" i="2"/>
  <c r="F37" i="2"/>
  <c r="F39" i="2" s="1"/>
  <c r="E37" i="2"/>
  <c r="E39" i="2" s="1"/>
  <c r="D37" i="2"/>
  <c r="D39" i="2" s="1"/>
  <c r="C37" i="2"/>
  <c r="C39" i="2" s="1"/>
  <c r="B37" i="2"/>
  <c r="B39" i="2" s="1"/>
  <c r="Y18" i="2"/>
  <c r="I18" i="2"/>
  <c r="AD16" i="2"/>
  <c r="AD18" i="2" s="1"/>
  <c r="AC16" i="2"/>
  <c r="AC18" i="2" s="1"/>
  <c r="AB16" i="2"/>
  <c r="AB18" i="2" s="1"/>
  <c r="AA16" i="2"/>
  <c r="AA18" i="2" s="1"/>
  <c r="Z16" i="2"/>
  <c r="Z18" i="2" s="1"/>
  <c r="Y16" i="2"/>
  <c r="X16" i="2"/>
  <c r="X18" i="2" s="1"/>
  <c r="W16" i="2"/>
  <c r="W18" i="2" s="1"/>
  <c r="V16" i="2"/>
  <c r="V18" i="2" s="1"/>
  <c r="U16" i="2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B16" i="2"/>
  <c r="B18" i="2" s="1"/>
  <c r="Z19" i="3" l="1"/>
  <c r="J19" i="3"/>
  <c r="AE17" i="3"/>
  <c r="AE19" i="3" s="1"/>
  <c r="AD17" i="3"/>
  <c r="AD19" i="3" s="1"/>
  <c r="AC17" i="3"/>
  <c r="AC19" i="3" s="1"/>
  <c r="AB17" i="3"/>
  <c r="AB19" i="3" s="1"/>
  <c r="AA17" i="3"/>
  <c r="AA19" i="3" s="1"/>
  <c r="Z17" i="3"/>
  <c r="Y17" i="3"/>
  <c r="Y19" i="3" s="1"/>
  <c r="X17" i="3"/>
  <c r="X19" i="3" s="1"/>
  <c r="W17" i="3"/>
  <c r="W19" i="3" s="1"/>
  <c r="V17" i="3"/>
  <c r="V19" i="3" s="1"/>
  <c r="U17" i="3"/>
  <c r="U19" i="3" s="1"/>
  <c r="T17" i="3"/>
  <c r="T19" i="3" s="1"/>
  <c r="S17" i="3"/>
  <c r="S19" i="3" s="1"/>
  <c r="R17" i="3"/>
  <c r="R19" i="3" s="1"/>
  <c r="Q17" i="3"/>
  <c r="Q19" i="3" s="1"/>
  <c r="P17" i="3"/>
  <c r="P19" i="3" s="1"/>
  <c r="O17" i="3"/>
  <c r="O19" i="3" s="1"/>
  <c r="N17" i="3"/>
  <c r="N19" i="3" s="1"/>
  <c r="M17" i="3"/>
  <c r="M19" i="3" s="1"/>
  <c r="L17" i="3"/>
  <c r="L19" i="3" s="1"/>
  <c r="K17" i="3"/>
  <c r="K19" i="3" s="1"/>
  <c r="J17" i="3"/>
  <c r="I17" i="3"/>
  <c r="I19" i="3" s="1"/>
  <c r="H17" i="3"/>
  <c r="H19" i="3" s="1"/>
  <c r="G17" i="3"/>
  <c r="G19" i="3" s="1"/>
  <c r="F17" i="3"/>
  <c r="F19" i="3" s="1"/>
  <c r="E17" i="3"/>
  <c r="E19" i="3" s="1"/>
  <c r="D17" i="3"/>
  <c r="D19" i="3" s="1"/>
  <c r="C17" i="3"/>
  <c r="C19" i="3" s="1"/>
  <c r="AF19" i="3" l="1"/>
  <c r="X527" i="1"/>
  <c r="P518" i="1"/>
  <c r="AE516" i="1"/>
  <c r="AE518" i="1" s="1"/>
  <c r="AD516" i="1"/>
  <c r="AD518" i="1" s="1"/>
  <c r="AC516" i="1"/>
  <c r="AC518" i="1" s="1"/>
  <c r="AB516" i="1"/>
  <c r="AB518" i="1" s="1"/>
  <c r="AA516" i="1"/>
  <c r="AA518" i="1" s="1"/>
  <c r="Z516" i="1"/>
  <c r="Z518" i="1" s="1"/>
  <c r="Y516" i="1"/>
  <c r="Y518" i="1" s="1"/>
  <c r="X516" i="1"/>
  <c r="X518" i="1" s="1"/>
  <c r="W516" i="1"/>
  <c r="W518" i="1" s="1"/>
  <c r="V516" i="1"/>
  <c r="V518" i="1" s="1"/>
  <c r="U516" i="1"/>
  <c r="U518" i="1" s="1"/>
  <c r="T516" i="1"/>
  <c r="T518" i="1" s="1"/>
  <c r="S516" i="1"/>
  <c r="S518" i="1" s="1"/>
  <c r="R516" i="1"/>
  <c r="R518" i="1" s="1"/>
  <c r="Q516" i="1"/>
  <c r="Q518" i="1" s="1"/>
  <c r="P516" i="1"/>
  <c r="O516" i="1"/>
  <c r="O518" i="1" s="1"/>
  <c r="N516" i="1"/>
  <c r="N518" i="1" s="1"/>
  <c r="M516" i="1"/>
  <c r="M518" i="1" s="1"/>
  <c r="L516" i="1"/>
  <c r="L518" i="1" s="1"/>
  <c r="K516" i="1"/>
  <c r="K518" i="1" s="1"/>
  <c r="J516" i="1"/>
  <c r="J518" i="1" s="1"/>
  <c r="I516" i="1"/>
  <c r="I518" i="1" s="1"/>
  <c r="H516" i="1"/>
  <c r="H518" i="1" s="1"/>
  <c r="G516" i="1"/>
  <c r="G518" i="1" s="1"/>
  <c r="F516" i="1"/>
  <c r="E516" i="1"/>
  <c r="E518" i="1" s="1"/>
  <c r="D516" i="1"/>
  <c r="D518" i="1" s="1"/>
  <c r="C516" i="1"/>
  <c r="C518" i="1" s="1"/>
  <c r="P498" i="1"/>
  <c r="AE496" i="1"/>
  <c r="AE498" i="1" s="1"/>
  <c r="AD496" i="1"/>
  <c r="AD498" i="1" s="1"/>
  <c r="AC496" i="1"/>
  <c r="AC498" i="1" s="1"/>
  <c r="AB496" i="1"/>
  <c r="AA496" i="1"/>
  <c r="AA498" i="1" s="1"/>
  <c r="Z496" i="1"/>
  <c r="Z498" i="1" s="1"/>
  <c r="Y496" i="1"/>
  <c r="Y498" i="1" s="1"/>
  <c r="X496" i="1"/>
  <c r="X498" i="1" s="1"/>
  <c r="W496" i="1"/>
  <c r="W498" i="1" s="1"/>
  <c r="V496" i="1"/>
  <c r="V498" i="1" s="1"/>
  <c r="U496" i="1"/>
  <c r="U498" i="1" s="1"/>
  <c r="T496" i="1"/>
  <c r="S496" i="1"/>
  <c r="S498" i="1" s="1"/>
  <c r="R496" i="1"/>
  <c r="R498" i="1" s="1"/>
  <c r="Q496" i="1"/>
  <c r="Q498" i="1" s="1"/>
  <c r="P496" i="1"/>
  <c r="O496" i="1"/>
  <c r="O498" i="1" s="1"/>
  <c r="N496" i="1"/>
  <c r="N498" i="1" s="1"/>
  <c r="M496" i="1"/>
  <c r="M498" i="1" s="1"/>
  <c r="L496" i="1"/>
  <c r="K496" i="1"/>
  <c r="K498" i="1" s="1"/>
  <c r="J496" i="1"/>
  <c r="J498" i="1" s="1"/>
  <c r="I496" i="1"/>
  <c r="I498" i="1" s="1"/>
  <c r="H496" i="1"/>
  <c r="H498" i="1" s="1"/>
  <c r="G496" i="1"/>
  <c r="G498" i="1" s="1"/>
  <c r="F496" i="1"/>
  <c r="F498" i="1" s="1"/>
  <c r="E496" i="1"/>
  <c r="E498" i="1" s="1"/>
  <c r="D496" i="1"/>
  <c r="D498" i="1" s="1"/>
  <c r="C496" i="1"/>
  <c r="C498" i="1" s="1"/>
  <c r="Z478" i="1"/>
  <c r="J478" i="1"/>
  <c r="AE476" i="1"/>
  <c r="AE478" i="1" s="1"/>
  <c r="AD476" i="1"/>
  <c r="AD478" i="1" s="1"/>
  <c r="AC476" i="1"/>
  <c r="AC478" i="1" s="1"/>
  <c r="AB476" i="1"/>
  <c r="AB478" i="1" s="1"/>
  <c r="AA476" i="1"/>
  <c r="AA478" i="1" s="1"/>
  <c r="Z476" i="1"/>
  <c r="Y476" i="1"/>
  <c r="Y478" i="1" s="1"/>
  <c r="X476" i="1"/>
  <c r="X478" i="1" s="1"/>
  <c r="W476" i="1"/>
  <c r="W478" i="1" s="1"/>
  <c r="V476" i="1"/>
  <c r="V478" i="1" s="1"/>
  <c r="U476" i="1"/>
  <c r="U478" i="1" s="1"/>
  <c r="T476" i="1"/>
  <c r="T478" i="1" s="1"/>
  <c r="S476" i="1"/>
  <c r="S478" i="1" s="1"/>
  <c r="R476" i="1"/>
  <c r="R478" i="1" s="1"/>
  <c r="Q476" i="1"/>
  <c r="Q478" i="1" s="1"/>
  <c r="P476" i="1"/>
  <c r="P478" i="1" s="1"/>
  <c r="O476" i="1"/>
  <c r="O478" i="1" s="1"/>
  <c r="N476" i="1"/>
  <c r="N478" i="1" s="1"/>
  <c r="M476" i="1"/>
  <c r="M478" i="1" s="1"/>
  <c r="L476" i="1"/>
  <c r="L478" i="1" s="1"/>
  <c r="K476" i="1"/>
  <c r="K478" i="1" s="1"/>
  <c r="J476" i="1"/>
  <c r="I476" i="1"/>
  <c r="I478" i="1" s="1"/>
  <c r="H476" i="1"/>
  <c r="H478" i="1" s="1"/>
  <c r="G476" i="1"/>
  <c r="G478" i="1" s="1"/>
  <c r="F476" i="1"/>
  <c r="F478" i="1" s="1"/>
  <c r="E476" i="1"/>
  <c r="E478" i="1" s="1"/>
  <c r="D476" i="1"/>
  <c r="D478" i="1" s="1"/>
  <c r="C476" i="1"/>
  <c r="C478" i="1" s="1"/>
  <c r="R457" i="1"/>
  <c r="AE455" i="1"/>
  <c r="AE457" i="1" s="1"/>
  <c r="AD455" i="1"/>
  <c r="AD457" i="1" s="1"/>
  <c r="AC455" i="1"/>
  <c r="AC457" i="1" s="1"/>
  <c r="AB455" i="1"/>
  <c r="AB457" i="1" s="1"/>
  <c r="AA455" i="1"/>
  <c r="AA457" i="1" s="1"/>
  <c r="Z455" i="1"/>
  <c r="Z457" i="1" s="1"/>
  <c r="Y455" i="1"/>
  <c r="Y457" i="1" s="1"/>
  <c r="X455" i="1"/>
  <c r="X457" i="1" s="1"/>
  <c r="W455" i="1"/>
  <c r="W457" i="1" s="1"/>
  <c r="V455" i="1"/>
  <c r="V457" i="1" s="1"/>
  <c r="U455" i="1"/>
  <c r="U457" i="1" s="1"/>
  <c r="T455" i="1"/>
  <c r="T457" i="1" s="1"/>
  <c r="S455" i="1"/>
  <c r="S457" i="1" s="1"/>
  <c r="R455" i="1"/>
  <c r="Q455" i="1"/>
  <c r="Q457" i="1" s="1"/>
  <c r="P455" i="1"/>
  <c r="P457" i="1" s="1"/>
  <c r="O455" i="1"/>
  <c r="O457" i="1" s="1"/>
  <c r="N455" i="1"/>
  <c r="N457" i="1" s="1"/>
  <c r="M455" i="1"/>
  <c r="M457" i="1" s="1"/>
  <c r="L455" i="1"/>
  <c r="L457" i="1" s="1"/>
  <c r="K455" i="1"/>
  <c r="K457" i="1" s="1"/>
  <c r="J455" i="1"/>
  <c r="J457" i="1" s="1"/>
  <c r="I455" i="1"/>
  <c r="I457" i="1" s="1"/>
  <c r="H455" i="1"/>
  <c r="H457" i="1" s="1"/>
  <c r="G455" i="1"/>
  <c r="G457" i="1" s="1"/>
  <c r="F455" i="1"/>
  <c r="F457" i="1" s="1"/>
  <c r="E455" i="1"/>
  <c r="E457" i="1" s="1"/>
  <c r="D455" i="1"/>
  <c r="D457" i="1" s="1"/>
  <c r="C455" i="1"/>
  <c r="C457" i="1" s="1"/>
  <c r="AE434" i="1"/>
  <c r="AE436" i="1" s="1"/>
  <c r="AD434" i="1"/>
  <c r="AD436" i="1" s="1"/>
  <c r="AC434" i="1"/>
  <c r="AC436" i="1" s="1"/>
  <c r="AB434" i="1"/>
  <c r="AB436" i="1" s="1"/>
  <c r="AA434" i="1"/>
  <c r="AA436" i="1" s="1"/>
  <c r="Z434" i="1"/>
  <c r="Z436" i="1" s="1"/>
  <c r="Y434" i="1"/>
  <c r="Y436" i="1" s="1"/>
  <c r="X434" i="1"/>
  <c r="X436" i="1" s="1"/>
  <c r="W434" i="1"/>
  <c r="W436" i="1" s="1"/>
  <c r="V434" i="1"/>
  <c r="V436" i="1" s="1"/>
  <c r="U434" i="1"/>
  <c r="U436" i="1" s="1"/>
  <c r="T434" i="1"/>
  <c r="T436" i="1" s="1"/>
  <c r="S434" i="1"/>
  <c r="S436" i="1" s="1"/>
  <c r="R434" i="1"/>
  <c r="R436" i="1" s="1"/>
  <c r="Q434" i="1"/>
  <c r="Q436" i="1" s="1"/>
  <c r="P434" i="1"/>
  <c r="P436" i="1" s="1"/>
  <c r="O434" i="1"/>
  <c r="O436" i="1" s="1"/>
  <c r="N434" i="1"/>
  <c r="N436" i="1" s="1"/>
  <c r="M434" i="1"/>
  <c r="M436" i="1" s="1"/>
  <c r="L434" i="1"/>
  <c r="L436" i="1" s="1"/>
  <c r="K434" i="1"/>
  <c r="K436" i="1" s="1"/>
  <c r="J434" i="1"/>
  <c r="J436" i="1" s="1"/>
  <c r="I434" i="1"/>
  <c r="I436" i="1" s="1"/>
  <c r="H434" i="1"/>
  <c r="H436" i="1" s="1"/>
  <c r="G434" i="1"/>
  <c r="G436" i="1" s="1"/>
  <c r="F434" i="1"/>
  <c r="F436" i="1" s="1"/>
  <c r="E434" i="1"/>
  <c r="E436" i="1" s="1"/>
  <c r="D434" i="1"/>
  <c r="D436" i="1" s="1"/>
  <c r="C434" i="1"/>
  <c r="C436" i="1" s="1"/>
  <c r="N416" i="1"/>
  <c r="AE414" i="1"/>
  <c r="AE416" i="1" s="1"/>
  <c r="AD414" i="1"/>
  <c r="AD416" i="1" s="1"/>
  <c r="AC414" i="1"/>
  <c r="AC416" i="1" s="1"/>
  <c r="AB414" i="1"/>
  <c r="AB416" i="1" s="1"/>
  <c r="AA414" i="1"/>
  <c r="AA416" i="1" s="1"/>
  <c r="Z414" i="1"/>
  <c r="Z416" i="1" s="1"/>
  <c r="Y414" i="1"/>
  <c r="Y416" i="1" s="1"/>
  <c r="X414" i="1"/>
  <c r="X416" i="1" s="1"/>
  <c r="W414" i="1"/>
  <c r="W416" i="1" s="1"/>
  <c r="V414" i="1"/>
  <c r="V416" i="1" s="1"/>
  <c r="U414" i="1"/>
  <c r="U416" i="1" s="1"/>
  <c r="T414" i="1"/>
  <c r="T416" i="1" s="1"/>
  <c r="S414" i="1"/>
  <c r="S416" i="1" s="1"/>
  <c r="R414" i="1"/>
  <c r="Q414" i="1"/>
  <c r="Q416" i="1" s="1"/>
  <c r="P414" i="1"/>
  <c r="P416" i="1" s="1"/>
  <c r="O414" i="1"/>
  <c r="O416" i="1" s="1"/>
  <c r="N414" i="1"/>
  <c r="M414" i="1"/>
  <c r="M416" i="1" s="1"/>
  <c r="L414" i="1"/>
  <c r="L416" i="1" s="1"/>
  <c r="K414" i="1"/>
  <c r="K416" i="1" s="1"/>
  <c r="J414" i="1"/>
  <c r="J416" i="1" s="1"/>
  <c r="I414" i="1"/>
  <c r="I416" i="1" s="1"/>
  <c r="H414" i="1"/>
  <c r="H416" i="1" s="1"/>
  <c r="G414" i="1"/>
  <c r="G416" i="1" s="1"/>
  <c r="F414" i="1"/>
  <c r="F416" i="1" s="1"/>
  <c r="E414" i="1"/>
  <c r="E416" i="1" s="1"/>
  <c r="D414" i="1"/>
  <c r="C414" i="1"/>
  <c r="C416" i="1" s="1"/>
  <c r="P393" i="1"/>
  <c r="AE391" i="1"/>
  <c r="AE393" i="1" s="1"/>
  <c r="AD391" i="1"/>
  <c r="AD393" i="1" s="1"/>
  <c r="AC391" i="1"/>
  <c r="AC393" i="1" s="1"/>
  <c r="AB391" i="1"/>
  <c r="AB393" i="1" s="1"/>
  <c r="AA391" i="1"/>
  <c r="AA393" i="1" s="1"/>
  <c r="Z391" i="1"/>
  <c r="Z393" i="1" s="1"/>
  <c r="Y391" i="1"/>
  <c r="Y393" i="1" s="1"/>
  <c r="X391" i="1"/>
  <c r="X393" i="1" s="1"/>
  <c r="W391" i="1"/>
  <c r="W393" i="1" s="1"/>
  <c r="V391" i="1"/>
  <c r="V393" i="1" s="1"/>
  <c r="U391" i="1"/>
  <c r="U393" i="1" s="1"/>
  <c r="T391" i="1"/>
  <c r="T393" i="1" s="1"/>
  <c r="S391" i="1"/>
  <c r="S393" i="1" s="1"/>
  <c r="R391" i="1"/>
  <c r="R393" i="1" s="1"/>
  <c r="Q391" i="1"/>
  <c r="Q393" i="1" s="1"/>
  <c r="P391" i="1"/>
  <c r="O391" i="1"/>
  <c r="O393" i="1" s="1"/>
  <c r="N391" i="1"/>
  <c r="N393" i="1" s="1"/>
  <c r="M391" i="1"/>
  <c r="M393" i="1" s="1"/>
  <c r="L391" i="1"/>
  <c r="L393" i="1" s="1"/>
  <c r="K391" i="1"/>
  <c r="K393" i="1" s="1"/>
  <c r="J391" i="1"/>
  <c r="J393" i="1" s="1"/>
  <c r="I391" i="1"/>
  <c r="I393" i="1" s="1"/>
  <c r="H391" i="1"/>
  <c r="H393" i="1" s="1"/>
  <c r="G391" i="1"/>
  <c r="G393" i="1" s="1"/>
  <c r="F391" i="1"/>
  <c r="F393" i="1" s="1"/>
  <c r="E391" i="1"/>
  <c r="E393" i="1" s="1"/>
  <c r="D391" i="1"/>
  <c r="D393" i="1" s="1"/>
  <c r="C391" i="1"/>
  <c r="C393" i="1" s="1"/>
  <c r="X373" i="1"/>
  <c r="H373" i="1"/>
  <c r="AE371" i="1"/>
  <c r="AE373" i="1" s="1"/>
  <c r="AD371" i="1"/>
  <c r="AD373" i="1" s="1"/>
  <c r="AC371" i="1"/>
  <c r="AC373" i="1" s="1"/>
  <c r="AB371" i="1"/>
  <c r="AB373" i="1" s="1"/>
  <c r="AA371" i="1"/>
  <c r="AA373" i="1" s="1"/>
  <c r="Z371" i="1"/>
  <c r="Z373" i="1" s="1"/>
  <c r="Y371" i="1"/>
  <c r="Y373" i="1" s="1"/>
  <c r="X371" i="1"/>
  <c r="W371" i="1"/>
  <c r="W373" i="1" s="1"/>
  <c r="V371" i="1"/>
  <c r="V373" i="1" s="1"/>
  <c r="U371" i="1"/>
  <c r="U373" i="1" s="1"/>
  <c r="T371" i="1"/>
  <c r="T373" i="1" s="1"/>
  <c r="S371" i="1"/>
  <c r="S373" i="1" s="1"/>
  <c r="R371" i="1"/>
  <c r="R373" i="1" s="1"/>
  <c r="Q371" i="1"/>
  <c r="Q373" i="1" s="1"/>
  <c r="P371" i="1"/>
  <c r="P373" i="1" s="1"/>
  <c r="O371" i="1"/>
  <c r="O373" i="1" s="1"/>
  <c r="N371" i="1"/>
  <c r="N373" i="1" s="1"/>
  <c r="M371" i="1"/>
  <c r="M373" i="1" s="1"/>
  <c r="L371" i="1"/>
  <c r="L373" i="1" s="1"/>
  <c r="K371" i="1"/>
  <c r="K373" i="1" s="1"/>
  <c r="J371" i="1"/>
  <c r="J373" i="1" s="1"/>
  <c r="I371" i="1"/>
  <c r="I373" i="1" s="1"/>
  <c r="H371" i="1"/>
  <c r="G371" i="1"/>
  <c r="G373" i="1" s="1"/>
  <c r="F371" i="1"/>
  <c r="F373" i="1" s="1"/>
  <c r="E371" i="1"/>
  <c r="E373" i="1" s="1"/>
  <c r="D371" i="1"/>
  <c r="D373" i="1" s="1"/>
  <c r="C371" i="1"/>
  <c r="C373" i="1" s="1"/>
  <c r="Z353" i="1"/>
  <c r="J353" i="1"/>
  <c r="AE351" i="1"/>
  <c r="AE353" i="1" s="1"/>
  <c r="AD351" i="1"/>
  <c r="AD353" i="1" s="1"/>
  <c r="AC351" i="1"/>
  <c r="AC353" i="1" s="1"/>
  <c r="AB351" i="1"/>
  <c r="AB353" i="1" s="1"/>
  <c r="AA351" i="1"/>
  <c r="AA353" i="1" s="1"/>
  <c r="Z351" i="1"/>
  <c r="Y351" i="1"/>
  <c r="Y353" i="1" s="1"/>
  <c r="X351" i="1"/>
  <c r="X353" i="1" s="1"/>
  <c r="W351" i="1"/>
  <c r="W353" i="1" s="1"/>
  <c r="V351" i="1"/>
  <c r="V353" i="1" s="1"/>
  <c r="U351" i="1"/>
  <c r="U353" i="1" s="1"/>
  <c r="T351" i="1"/>
  <c r="T353" i="1" s="1"/>
  <c r="S351" i="1"/>
  <c r="S353" i="1" s="1"/>
  <c r="R351" i="1"/>
  <c r="R353" i="1" s="1"/>
  <c r="Q351" i="1"/>
  <c r="Q353" i="1" s="1"/>
  <c r="P351" i="1"/>
  <c r="P353" i="1" s="1"/>
  <c r="O351" i="1"/>
  <c r="O353" i="1" s="1"/>
  <c r="N351" i="1"/>
  <c r="N353" i="1" s="1"/>
  <c r="M351" i="1"/>
  <c r="M353" i="1" s="1"/>
  <c r="L351" i="1"/>
  <c r="L353" i="1" s="1"/>
  <c r="K351" i="1"/>
  <c r="K353" i="1" s="1"/>
  <c r="J351" i="1"/>
  <c r="I351" i="1"/>
  <c r="I353" i="1" s="1"/>
  <c r="H351" i="1"/>
  <c r="H353" i="1" s="1"/>
  <c r="G351" i="1"/>
  <c r="G353" i="1" s="1"/>
  <c r="F351" i="1"/>
  <c r="F353" i="1" s="1"/>
  <c r="E351" i="1"/>
  <c r="E353" i="1" s="1"/>
  <c r="D351" i="1"/>
  <c r="D353" i="1" s="1"/>
  <c r="C351" i="1"/>
  <c r="C353" i="1" s="1"/>
  <c r="R332" i="1"/>
  <c r="AE330" i="1"/>
  <c r="AE332" i="1" s="1"/>
  <c r="AD330" i="1"/>
  <c r="AD332" i="1" s="1"/>
  <c r="AC330" i="1"/>
  <c r="AC332" i="1" s="1"/>
  <c r="AB330" i="1"/>
  <c r="AB332" i="1" s="1"/>
  <c r="AA330" i="1"/>
  <c r="AA332" i="1" s="1"/>
  <c r="Z330" i="1"/>
  <c r="Z332" i="1" s="1"/>
  <c r="Y330" i="1"/>
  <c r="Y332" i="1" s="1"/>
  <c r="X330" i="1"/>
  <c r="X332" i="1" s="1"/>
  <c r="W330" i="1"/>
  <c r="W332" i="1" s="1"/>
  <c r="V330" i="1"/>
  <c r="V332" i="1" s="1"/>
  <c r="U330" i="1"/>
  <c r="U332" i="1" s="1"/>
  <c r="T330" i="1"/>
  <c r="T332" i="1" s="1"/>
  <c r="S330" i="1"/>
  <c r="S332" i="1" s="1"/>
  <c r="R330" i="1"/>
  <c r="Q330" i="1"/>
  <c r="Q332" i="1" s="1"/>
  <c r="P330" i="1"/>
  <c r="P332" i="1" s="1"/>
  <c r="O330" i="1"/>
  <c r="O332" i="1" s="1"/>
  <c r="N330" i="1"/>
  <c r="N332" i="1" s="1"/>
  <c r="M330" i="1"/>
  <c r="M332" i="1" s="1"/>
  <c r="L330" i="1"/>
  <c r="L332" i="1" s="1"/>
  <c r="K330" i="1"/>
  <c r="K332" i="1" s="1"/>
  <c r="J330" i="1"/>
  <c r="J332" i="1" s="1"/>
  <c r="I330" i="1"/>
  <c r="I332" i="1" s="1"/>
  <c r="H330" i="1"/>
  <c r="H332" i="1" s="1"/>
  <c r="G330" i="1"/>
  <c r="G332" i="1" s="1"/>
  <c r="F330" i="1"/>
  <c r="F332" i="1" s="1"/>
  <c r="E330" i="1"/>
  <c r="E332" i="1" s="1"/>
  <c r="D330" i="1"/>
  <c r="D332" i="1" s="1"/>
  <c r="C330" i="1"/>
  <c r="C332" i="1" s="1"/>
  <c r="AE309" i="1"/>
  <c r="AE311" i="1" s="1"/>
  <c r="AD309" i="1"/>
  <c r="AD311" i="1" s="1"/>
  <c r="AC309" i="1"/>
  <c r="AC311" i="1" s="1"/>
  <c r="AB309" i="1"/>
  <c r="AB311" i="1" s="1"/>
  <c r="AA309" i="1"/>
  <c r="AA311" i="1" s="1"/>
  <c r="Z309" i="1"/>
  <c r="Z311" i="1" s="1"/>
  <c r="Y309" i="1"/>
  <c r="Y311" i="1" s="1"/>
  <c r="X309" i="1"/>
  <c r="X311" i="1" s="1"/>
  <c r="W309" i="1"/>
  <c r="W311" i="1" s="1"/>
  <c r="V309" i="1"/>
  <c r="V311" i="1" s="1"/>
  <c r="U309" i="1"/>
  <c r="U311" i="1" s="1"/>
  <c r="T309" i="1"/>
  <c r="T311" i="1" s="1"/>
  <c r="S309" i="1"/>
  <c r="S311" i="1" s="1"/>
  <c r="R309" i="1"/>
  <c r="R311" i="1" s="1"/>
  <c r="Q309" i="1"/>
  <c r="Q311" i="1" s="1"/>
  <c r="P309" i="1"/>
  <c r="P311" i="1" s="1"/>
  <c r="O309" i="1"/>
  <c r="O311" i="1" s="1"/>
  <c r="N309" i="1"/>
  <c r="N311" i="1" s="1"/>
  <c r="M309" i="1"/>
  <c r="M311" i="1" s="1"/>
  <c r="L309" i="1"/>
  <c r="L311" i="1" s="1"/>
  <c r="K309" i="1"/>
  <c r="K311" i="1" s="1"/>
  <c r="J309" i="1"/>
  <c r="J311" i="1" s="1"/>
  <c r="I309" i="1"/>
  <c r="I311" i="1" s="1"/>
  <c r="H309" i="1"/>
  <c r="H311" i="1" s="1"/>
  <c r="G309" i="1"/>
  <c r="G311" i="1" s="1"/>
  <c r="F309" i="1"/>
  <c r="F311" i="1" s="1"/>
  <c r="E309" i="1"/>
  <c r="E311" i="1" s="1"/>
  <c r="D309" i="1"/>
  <c r="D311" i="1" s="1"/>
  <c r="C309" i="1"/>
  <c r="C311" i="1" s="1"/>
  <c r="AE289" i="1"/>
  <c r="AE291" i="1" s="1"/>
  <c r="AD289" i="1"/>
  <c r="AD291" i="1" s="1"/>
  <c r="AC289" i="1"/>
  <c r="AC291" i="1" s="1"/>
  <c r="AB289" i="1"/>
  <c r="AB291" i="1" s="1"/>
  <c r="AA289" i="1"/>
  <c r="AA291" i="1" s="1"/>
  <c r="Z289" i="1"/>
  <c r="Z291" i="1" s="1"/>
  <c r="Y289" i="1"/>
  <c r="Y291" i="1" s="1"/>
  <c r="X289" i="1"/>
  <c r="X291" i="1" s="1"/>
  <c r="W289" i="1"/>
  <c r="W291" i="1" s="1"/>
  <c r="V289" i="1"/>
  <c r="V291" i="1" s="1"/>
  <c r="U289" i="1"/>
  <c r="U291" i="1" s="1"/>
  <c r="T289" i="1"/>
  <c r="T291" i="1" s="1"/>
  <c r="S289" i="1"/>
  <c r="S291" i="1" s="1"/>
  <c r="R289" i="1"/>
  <c r="R291" i="1" s="1"/>
  <c r="Q289" i="1"/>
  <c r="Q291" i="1" s="1"/>
  <c r="P289" i="1"/>
  <c r="P291" i="1" s="1"/>
  <c r="O289" i="1"/>
  <c r="O291" i="1" s="1"/>
  <c r="N289" i="1"/>
  <c r="N291" i="1" s="1"/>
  <c r="M289" i="1"/>
  <c r="M291" i="1" s="1"/>
  <c r="L289" i="1"/>
  <c r="L291" i="1" s="1"/>
  <c r="K289" i="1"/>
  <c r="K291" i="1" s="1"/>
  <c r="J289" i="1"/>
  <c r="J291" i="1" s="1"/>
  <c r="I289" i="1"/>
  <c r="I291" i="1" s="1"/>
  <c r="H289" i="1"/>
  <c r="H291" i="1" s="1"/>
  <c r="G289" i="1"/>
  <c r="G291" i="1" s="1"/>
  <c r="F289" i="1"/>
  <c r="F291" i="1" s="1"/>
  <c r="E289" i="1"/>
  <c r="E291" i="1" s="1"/>
  <c r="D289" i="1"/>
  <c r="D291" i="1" s="1"/>
  <c r="C289" i="1"/>
  <c r="C291" i="1" s="1"/>
  <c r="AF291" i="1" s="1"/>
  <c r="AE266" i="1"/>
  <c r="AE268" i="1" s="1"/>
  <c r="AD266" i="1"/>
  <c r="AD268" i="1" s="1"/>
  <c r="AC266" i="1"/>
  <c r="AC268" i="1" s="1"/>
  <c r="AB266" i="1"/>
  <c r="AB268" i="1" s="1"/>
  <c r="AA266" i="1"/>
  <c r="AA268" i="1" s="1"/>
  <c r="Z266" i="1"/>
  <c r="Z268" i="1" s="1"/>
  <c r="Y266" i="1"/>
  <c r="Y268" i="1" s="1"/>
  <c r="X266" i="1"/>
  <c r="X268" i="1" s="1"/>
  <c r="W266" i="1"/>
  <c r="W268" i="1" s="1"/>
  <c r="V266" i="1"/>
  <c r="V268" i="1" s="1"/>
  <c r="U266" i="1"/>
  <c r="U268" i="1" s="1"/>
  <c r="T266" i="1"/>
  <c r="T268" i="1" s="1"/>
  <c r="S266" i="1"/>
  <c r="S268" i="1" s="1"/>
  <c r="R266" i="1"/>
  <c r="R268" i="1" s="1"/>
  <c r="Q266" i="1"/>
  <c r="Q268" i="1" s="1"/>
  <c r="P266" i="1"/>
  <c r="P268" i="1" s="1"/>
  <c r="O266" i="1"/>
  <c r="O268" i="1" s="1"/>
  <c r="N266" i="1"/>
  <c r="N268" i="1" s="1"/>
  <c r="M266" i="1"/>
  <c r="M268" i="1" s="1"/>
  <c r="L266" i="1"/>
  <c r="L268" i="1" s="1"/>
  <c r="K266" i="1"/>
  <c r="K268" i="1" s="1"/>
  <c r="J266" i="1"/>
  <c r="J268" i="1" s="1"/>
  <c r="I266" i="1"/>
  <c r="I268" i="1" s="1"/>
  <c r="H266" i="1"/>
  <c r="H268" i="1" s="1"/>
  <c r="G266" i="1"/>
  <c r="G268" i="1" s="1"/>
  <c r="F266" i="1"/>
  <c r="F268" i="1" s="1"/>
  <c r="E266" i="1"/>
  <c r="E268" i="1" s="1"/>
  <c r="D266" i="1"/>
  <c r="D268" i="1" s="1"/>
  <c r="C266" i="1"/>
  <c r="C268" i="1" s="1"/>
  <c r="AE246" i="1"/>
  <c r="AE248" i="1" s="1"/>
  <c r="AD246" i="1"/>
  <c r="AD248" i="1" s="1"/>
  <c r="AC246" i="1"/>
  <c r="AC248" i="1" s="1"/>
  <c r="AB246" i="1"/>
  <c r="AB248" i="1" s="1"/>
  <c r="AA246" i="1"/>
  <c r="AA248" i="1" s="1"/>
  <c r="Z246" i="1"/>
  <c r="Z248" i="1" s="1"/>
  <c r="Y246" i="1"/>
  <c r="Y248" i="1" s="1"/>
  <c r="X246" i="1"/>
  <c r="X248" i="1" s="1"/>
  <c r="W246" i="1"/>
  <c r="W248" i="1" s="1"/>
  <c r="V246" i="1"/>
  <c r="V248" i="1" s="1"/>
  <c r="U246" i="1"/>
  <c r="U248" i="1" s="1"/>
  <c r="T246" i="1"/>
  <c r="T248" i="1" s="1"/>
  <c r="S246" i="1"/>
  <c r="S248" i="1" s="1"/>
  <c r="R246" i="1"/>
  <c r="R248" i="1" s="1"/>
  <c r="Q246" i="1"/>
  <c r="Q248" i="1" s="1"/>
  <c r="P246" i="1"/>
  <c r="P248" i="1" s="1"/>
  <c r="O246" i="1"/>
  <c r="O248" i="1" s="1"/>
  <c r="N246" i="1"/>
  <c r="N248" i="1" s="1"/>
  <c r="M246" i="1"/>
  <c r="M248" i="1" s="1"/>
  <c r="L246" i="1"/>
  <c r="L248" i="1" s="1"/>
  <c r="K246" i="1"/>
  <c r="K248" i="1" s="1"/>
  <c r="J246" i="1"/>
  <c r="J248" i="1" s="1"/>
  <c r="I246" i="1"/>
  <c r="I248" i="1" s="1"/>
  <c r="H246" i="1"/>
  <c r="H248" i="1" s="1"/>
  <c r="G246" i="1"/>
  <c r="G248" i="1" s="1"/>
  <c r="F246" i="1"/>
  <c r="F248" i="1" s="1"/>
  <c r="E246" i="1"/>
  <c r="E248" i="1" s="1"/>
  <c r="D246" i="1"/>
  <c r="D248" i="1" s="1"/>
  <c r="C246" i="1"/>
  <c r="C248" i="1" s="1"/>
  <c r="AE225" i="1"/>
  <c r="AE227" i="1" s="1"/>
  <c r="AD225" i="1"/>
  <c r="AD227" i="1" s="1"/>
  <c r="AC225" i="1"/>
  <c r="AC227" i="1" s="1"/>
  <c r="AB225" i="1"/>
  <c r="AB227" i="1" s="1"/>
  <c r="AA225" i="1"/>
  <c r="AA227" i="1" s="1"/>
  <c r="Z225" i="1"/>
  <c r="Z227" i="1" s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E225" i="1"/>
  <c r="E227" i="1" s="1"/>
  <c r="D225" i="1"/>
  <c r="D227" i="1" s="1"/>
  <c r="C225" i="1"/>
  <c r="C227" i="1" s="1"/>
  <c r="AE202" i="1"/>
  <c r="AE204" i="1" s="1"/>
  <c r="AD202" i="1"/>
  <c r="AD204" i="1" s="1"/>
  <c r="AC202" i="1"/>
  <c r="AC204" i="1" s="1"/>
  <c r="AB202" i="1"/>
  <c r="AB204" i="1" s="1"/>
  <c r="AA202" i="1"/>
  <c r="AA204" i="1" s="1"/>
  <c r="Z202" i="1"/>
  <c r="Z204" i="1" s="1"/>
  <c r="Y202" i="1"/>
  <c r="Y204" i="1" s="1"/>
  <c r="X202" i="1"/>
  <c r="X204" i="1" s="1"/>
  <c r="W202" i="1"/>
  <c r="W204" i="1" s="1"/>
  <c r="V202" i="1"/>
  <c r="V204" i="1" s="1"/>
  <c r="U202" i="1"/>
  <c r="U204" i="1" s="1"/>
  <c r="T202" i="1"/>
  <c r="T204" i="1" s="1"/>
  <c r="S202" i="1"/>
  <c r="S204" i="1" s="1"/>
  <c r="R202" i="1"/>
  <c r="R204" i="1" s="1"/>
  <c r="Q202" i="1"/>
  <c r="Q204" i="1" s="1"/>
  <c r="P202" i="1"/>
  <c r="P204" i="1" s="1"/>
  <c r="O202" i="1"/>
  <c r="O204" i="1" s="1"/>
  <c r="N202" i="1"/>
  <c r="N204" i="1" s="1"/>
  <c r="M202" i="1"/>
  <c r="M204" i="1" s="1"/>
  <c r="L202" i="1"/>
  <c r="L204" i="1" s="1"/>
  <c r="K202" i="1"/>
  <c r="K204" i="1" s="1"/>
  <c r="J202" i="1"/>
  <c r="J204" i="1" s="1"/>
  <c r="I202" i="1"/>
  <c r="I204" i="1" s="1"/>
  <c r="H202" i="1"/>
  <c r="H204" i="1" s="1"/>
  <c r="G202" i="1"/>
  <c r="G204" i="1" s="1"/>
  <c r="F202" i="1"/>
  <c r="F204" i="1" s="1"/>
  <c r="E202" i="1"/>
  <c r="E204" i="1" s="1"/>
  <c r="D202" i="1"/>
  <c r="D204" i="1" s="1"/>
  <c r="C202" i="1"/>
  <c r="C204" i="1" s="1"/>
  <c r="AE182" i="1"/>
  <c r="AE184" i="1" s="1"/>
  <c r="AD182" i="1"/>
  <c r="AD184" i="1" s="1"/>
  <c r="AC182" i="1"/>
  <c r="AC184" i="1" s="1"/>
  <c r="AB182" i="1"/>
  <c r="AB184" i="1" s="1"/>
  <c r="AA182" i="1"/>
  <c r="AA184" i="1" s="1"/>
  <c r="Z182" i="1"/>
  <c r="Z184" i="1" s="1"/>
  <c r="Y182" i="1"/>
  <c r="Y184" i="1" s="1"/>
  <c r="X182" i="1"/>
  <c r="X184" i="1" s="1"/>
  <c r="W182" i="1"/>
  <c r="W184" i="1" s="1"/>
  <c r="V182" i="1"/>
  <c r="V184" i="1" s="1"/>
  <c r="U182" i="1"/>
  <c r="U184" i="1" s="1"/>
  <c r="T182" i="1"/>
  <c r="T184" i="1" s="1"/>
  <c r="S182" i="1"/>
  <c r="S184" i="1" s="1"/>
  <c r="R182" i="1"/>
  <c r="R184" i="1" s="1"/>
  <c r="Q182" i="1"/>
  <c r="Q184" i="1" s="1"/>
  <c r="P182" i="1"/>
  <c r="P184" i="1" s="1"/>
  <c r="O182" i="1"/>
  <c r="O184" i="1" s="1"/>
  <c r="N182" i="1"/>
  <c r="N184" i="1" s="1"/>
  <c r="M182" i="1"/>
  <c r="M184" i="1" s="1"/>
  <c r="L182" i="1"/>
  <c r="L184" i="1" s="1"/>
  <c r="K182" i="1"/>
  <c r="K184" i="1" s="1"/>
  <c r="J182" i="1"/>
  <c r="J184" i="1" s="1"/>
  <c r="I182" i="1"/>
  <c r="I184" i="1" s="1"/>
  <c r="H182" i="1"/>
  <c r="H184" i="1" s="1"/>
  <c r="G182" i="1"/>
  <c r="G184" i="1" s="1"/>
  <c r="F182" i="1"/>
  <c r="F184" i="1" s="1"/>
  <c r="E182" i="1"/>
  <c r="E184" i="1" s="1"/>
  <c r="D182" i="1"/>
  <c r="D184" i="1" s="1"/>
  <c r="C182" i="1"/>
  <c r="C184" i="1" s="1"/>
  <c r="AE159" i="1"/>
  <c r="AE161" i="1" s="1"/>
  <c r="AD159" i="1"/>
  <c r="AD161" i="1" s="1"/>
  <c r="AC159" i="1"/>
  <c r="AC161" i="1" s="1"/>
  <c r="AB159" i="1"/>
  <c r="AB161" i="1" s="1"/>
  <c r="AA159" i="1"/>
  <c r="AA161" i="1" s="1"/>
  <c r="Z159" i="1"/>
  <c r="Z161" i="1" s="1"/>
  <c r="Y159" i="1"/>
  <c r="Y161" i="1" s="1"/>
  <c r="X159" i="1"/>
  <c r="X161" i="1" s="1"/>
  <c r="W159" i="1"/>
  <c r="W161" i="1" s="1"/>
  <c r="V159" i="1"/>
  <c r="V161" i="1" s="1"/>
  <c r="U159" i="1"/>
  <c r="U161" i="1" s="1"/>
  <c r="T159" i="1"/>
  <c r="T161" i="1" s="1"/>
  <c r="S159" i="1"/>
  <c r="S161" i="1" s="1"/>
  <c r="R159" i="1"/>
  <c r="R161" i="1" s="1"/>
  <c r="Q159" i="1"/>
  <c r="Q161" i="1" s="1"/>
  <c r="P159" i="1"/>
  <c r="P161" i="1" s="1"/>
  <c r="O159" i="1"/>
  <c r="O161" i="1" s="1"/>
  <c r="N159" i="1"/>
  <c r="N161" i="1" s="1"/>
  <c r="M159" i="1"/>
  <c r="M161" i="1" s="1"/>
  <c r="L159" i="1"/>
  <c r="L161" i="1" s="1"/>
  <c r="K159" i="1"/>
  <c r="K161" i="1" s="1"/>
  <c r="J159" i="1"/>
  <c r="J161" i="1" s="1"/>
  <c r="I159" i="1"/>
  <c r="I161" i="1" s="1"/>
  <c r="H159" i="1"/>
  <c r="H161" i="1" s="1"/>
  <c r="G159" i="1"/>
  <c r="G161" i="1" s="1"/>
  <c r="F159" i="1"/>
  <c r="F161" i="1" s="1"/>
  <c r="E159" i="1"/>
  <c r="E161" i="1" s="1"/>
  <c r="D159" i="1"/>
  <c r="D161" i="1" s="1"/>
  <c r="C159" i="1"/>
  <c r="C161" i="1" s="1"/>
  <c r="AE139" i="1"/>
  <c r="AE141" i="1" s="1"/>
  <c r="AD139" i="1"/>
  <c r="AD141" i="1" s="1"/>
  <c r="AC139" i="1"/>
  <c r="AC141" i="1" s="1"/>
  <c r="AB139" i="1"/>
  <c r="AB141" i="1" s="1"/>
  <c r="AA139" i="1"/>
  <c r="AA141" i="1" s="1"/>
  <c r="Z139" i="1"/>
  <c r="Z141" i="1" s="1"/>
  <c r="Y139" i="1"/>
  <c r="Y141" i="1" s="1"/>
  <c r="X139" i="1"/>
  <c r="X141" i="1" s="1"/>
  <c r="W139" i="1"/>
  <c r="W141" i="1" s="1"/>
  <c r="V139" i="1"/>
  <c r="V141" i="1" s="1"/>
  <c r="U139" i="1"/>
  <c r="U141" i="1" s="1"/>
  <c r="T139" i="1"/>
  <c r="T141" i="1" s="1"/>
  <c r="S139" i="1"/>
  <c r="S141" i="1" s="1"/>
  <c r="R139" i="1"/>
  <c r="R141" i="1" s="1"/>
  <c r="Q139" i="1"/>
  <c r="Q141" i="1" s="1"/>
  <c r="P139" i="1"/>
  <c r="P141" i="1" s="1"/>
  <c r="O139" i="1"/>
  <c r="O141" i="1" s="1"/>
  <c r="N139" i="1"/>
  <c r="N141" i="1" s="1"/>
  <c r="M139" i="1"/>
  <c r="M141" i="1" s="1"/>
  <c r="L139" i="1"/>
  <c r="L141" i="1" s="1"/>
  <c r="K139" i="1"/>
  <c r="K141" i="1" s="1"/>
  <c r="J139" i="1"/>
  <c r="J141" i="1" s="1"/>
  <c r="I139" i="1"/>
  <c r="I141" i="1" s="1"/>
  <c r="H139" i="1"/>
  <c r="H141" i="1" s="1"/>
  <c r="G139" i="1"/>
  <c r="G141" i="1" s="1"/>
  <c r="F139" i="1"/>
  <c r="F141" i="1" s="1"/>
  <c r="E139" i="1"/>
  <c r="E141" i="1" s="1"/>
  <c r="D139" i="1"/>
  <c r="D141" i="1" s="1"/>
  <c r="C139" i="1"/>
  <c r="C141" i="1" s="1"/>
  <c r="AE119" i="1"/>
  <c r="AE121" i="1" s="1"/>
  <c r="AD119" i="1"/>
  <c r="AD121" i="1" s="1"/>
  <c r="AC119" i="1"/>
  <c r="AC121" i="1" s="1"/>
  <c r="AB119" i="1"/>
  <c r="AB121" i="1" s="1"/>
  <c r="AA119" i="1"/>
  <c r="AA121" i="1" s="1"/>
  <c r="Z119" i="1"/>
  <c r="Z121" i="1" s="1"/>
  <c r="Y119" i="1"/>
  <c r="Y121" i="1" s="1"/>
  <c r="X119" i="1"/>
  <c r="X121" i="1" s="1"/>
  <c r="W119" i="1"/>
  <c r="W121" i="1" s="1"/>
  <c r="V119" i="1"/>
  <c r="V121" i="1" s="1"/>
  <c r="U119" i="1"/>
  <c r="U121" i="1" s="1"/>
  <c r="T119" i="1"/>
  <c r="T121" i="1" s="1"/>
  <c r="S119" i="1"/>
  <c r="S121" i="1" s="1"/>
  <c r="R119" i="1"/>
  <c r="R121" i="1" s="1"/>
  <c r="Q119" i="1"/>
  <c r="Q121" i="1" s="1"/>
  <c r="P119" i="1"/>
  <c r="P121" i="1" s="1"/>
  <c r="O119" i="1"/>
  <c r="O121" i="1" s="1"/>
  <c r="N119" i="1"/>
  <c r="N121" i="1" s="1"/>
  <c r="M119" i="1"/>
  <c r="M121" i="1" s="1"/>
  <c r="L119" i="1"/>
  <c r="L121" i="1" s="1"/>
  <c r="K119" i="1"/>
  <c r="K121" i="1" s="1"/>
  <c r="J119" i="1"/>
  <c r="J121" i="1" s="1"/>
  <c r="I119" i="1"/>
  <c r="I121" i="1" s="1"/>
  <c r="H119" i="1"/>
  <c r="H121" i="1" s="1"/>
  <c r="G119" i="1"/>
  <c r="G121" i="1" s="1"/>
  <c r="F119" i="1"/>
  <c r="F121" i="1" s="1"/>
  <c r="E119" i="1"/>
  <c r="E121" i="1" s="1"/>
  <c r="D119" i="1"/>
  <c r="D121" i="1" s="1"/>
  <c r="C119" i="1"/>
  <c r="C121" i="1" s="1"/>
  <c r="AE98" i="1"/>
  <c r="AE100" i="1" s="1"/>
  <c r="AD98" i="1"/>
  <c r="AD100" i="1" s="1"/>
  <c r="AC98" i="1"/>
  <c r="AC100" i="1" s="1"/>
  <c r="AB98" i="1"/>
  <c r="AB100" i="1" s="1"/>
  <c r="AA98" i="1"/>
  <c r="AA100" i="1" s="1"/>
  <c r="Z98" i="1"/>
  <c r="Z100" i="1" s="1"/>
  <c r="Y98" i="1"/>
  <c r="Y100" i="1" s="1"/>
  <c r="X98" i="1"/>
  <c r="X100" i="1" s="1"/>
  <c r="W98" i="1"/>
  <c r="W100" i="1" s="1"/>
  <c r="V98" i="1"/>
  <c r="V100" i="1" s="1"/>
  <c r="U98" i="1"/>
  <c r="U100" i="1" s="1"/>
  <c r="T98" i="1"/>
  <c r="T100" i="1" s="1"/>
  <c r="S98" i="1"/>
  <c r="S100" i="1" s="1"/>
  <c r="R98" i="1"/>
  <c r="R100" i="1" s="1"/>
  <c r="Q98" i="1"/>
  <c r="Q100" i="1" s="1"/>
  <c r="P98" i="1"/>
  <c r="P100" i="1" s="1"/>
  <c r="O98" i="1"/>
  <c r="O100" i="1" s="1"/>
  <c r="N98" i="1"/>
  <c r="N100" i="1" s="1"/>
  <c r="M98" i="1"/>
  <c r="M100" i="1" s="1"/>
  <c r="L98" i="1"/>
  <c r="L100" i="1" s="1"/>
  <c r="K98" i="1"/>
  <c r="K100" i="1" s="1"/>
  <c r="J98" i="1"/>
  <c r="J100" i="1" s="1"/>
  <c r="I98" i="1"/>
  <c r="I100" i="1" s="1"/>
  <c r="H98" i="1"/>
  <c r="H100" i="1" s="1"/>
  <c r="G98" i="1"/>
  <c r="G100" i="1" s="1"/>
  <c r="F98" i="1"/>
  <c r="F100" i="1" s="1"/>
  <c r="E98" i="1"/>
  <c r="E100" i="1" s="1"/>
  <c r="D98" i="1"/>
  <c r="D100" i="1" s="1"/>
  <c r="C98" i="1"/>
  <c r="C100" i="1" s="1"/>
  <c r="AE77" i="1"/>
  <c r="AE79" i="1" s="1"/>
  <c r="AD77" i="1"/>
  <c r="AD79" i="1" s="1"/>
  <c r="AC77" i="1"/>
  <c r="AC79" i="1" s="1"/>
  <c r="AB77" i="1"/>
  <c r="AB79" i="1" s="1"/>
  <c r="AA77" i="1"/>
  <c r="AA79" i="1" s="1"/>
  <c r="Z77" i="1"/>
  <c r="Z79" i="1" s="1"/>
  <c r="Y77" i="1"/>
  <c r="Y79" i="1" s="1"/>
  <c r="X77" i="1"/>
  <c r="X79" i="1" s="1"/>
  <c r="W77" i="1"/>
  <c r="W79" i="1" s="1"/>
  <c r="V77" i="1"/>
  <c r="V79" i="1" s="1"/>
  <c r="U77" i="1"/>
  <c r="U79" i="1" s="1"/>
  <c r="T77" i="1"/>
  <c r="T79" i="1" s="1"/>
  <c r="S77" i="1"/>
  <c r="S79" i="1" s="1"/>
  <c r="R77" i="1"/>
  <c r="R79" i="1" s="1"/>
  <c r="Q77" i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F79" i="1" s="1"/>
  <c r="E77" i="1"/>
  <c r="E79" i="1" s="1"/>
  <c r="D77" i="1"/>
  <c r="D79" i="1" s="1"/>
  <c r="C77" i="1"/>
  <c r="C79" i="1" s="1"/>
  <c r="AE57" i="1"/>
  <c r="AE59" i="1" s="1"/>
  <c r="AD57" i="1"/>
  <c r="AD59" i="1" s="1"/>
  <c r="AC57" i="1"/>
  <c r="AC59" i="1" s="1"/>
  <c r="AB57" i="1"/>
  <c r="AB59" i="1" s="1"/>
  <c r="AA57" i="1"/>
  <c r="AA59" i="1" s="1"/>
  <c r="Z57" i="1"/>
  <c r="Z59" i="1" s="1"/>
  <c r="Y57" i="1"/>
  <c r="Y59" i="1" s="1"/>
  <c r="X57" i="1"/>
  <c r="X59" i="1" s="1"/>
  <c r="W57" i="1"/>
  <c r="W59" i="1" s="1"/>
  <c r="V57" i="1"/>
  <c r="V59" i="1" s="1"/>
  <c r="U57" i="1"/>
  <c r="U59" i="1" s="1"/>
  <c r="T57" i="1"/>
  <c r="T59" i="1" s="1"/>
  <c r="S57" i="1"/>
  <c r="S59" i="1" s="1"/>
  <c r="R57" i="1"/>
  <c r="R59" i="1" s="1"/>
  <c r="Q57" i="1"/>
  <c r="Q59" i="1" s="1"/>
  <c r="P57" i="1"/>
  <c r="P59" i="1" s="1"/>
  <c r="O57" i="1"/>
  <c r="O59" i="1" s="1"/>
  <c r="N57" i="1"/>
  <c r="N59" i="1" s="1"/>
  <c r="M57" i="1"/>
  <c r="M59" i="1" s="1"/>
  <c r="L57" i="1"/>
  <c r="L59" i="1" s="1"/>
  <c r="K57" i="1"/>
  <c r="K59" i="1" s="1"/>
  <c r="J57" i="1"/>
  <c r="J59" i="1" s="1"/>
  <c r="I57" i="1"/>
  <c r="I59" i="1" s="1"/>
  <c r="H57" i="1"/>
  <c r="H59" i="1" s="1"/>
  <c r="G57" i="1"/>
  <c r="G59" i="1" s="1"/>
  <c r="F57" i="1"/>
  <c r="F59" i="1" s="1"/>
  <c r="E57" i="1"/>
  <c r="E59" i="1" s="1"/>
  <c r="D57" i="1"/>
  <c r="D59" i="1" s="1"/>
  <c r="C57" i="1"/>
  <c r="C59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AE15" i="1"/>
  <c r="AE17" i="1" s="1"/>
  <c r="AD15" i="1"/>
  <c r="AD17" i="1" s="1"/>
  <c r="AC15" i="1"/>
  <c r="AC17" i="1" s="1"/>
  <c r="AB15" i="1"/>
  <c r="AB17" i="1" s="1"/>
  <c r="AA15" i="1"/>
  <c r="AA17" i="1" s="1"/>
  <c r="Z15" i="1"/>
  <c r="Z17" i="1" s="1"/>
  <c r="Y15" i="1"/>
  <c r="Y17" i="1" s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O15" i="1"/>
  <c r="O17" i="1" s="1"/>
  <c r="N15" i="1"/>
  <c r="N17" i="1" s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P15" i="1"/>
  <c r="P17" i="1" s="1"/>
  <c r="X15" i="1"/>
  <c r="X17" i="1" s="1"/>
  <c r="Q525" i="1" l="1"/>
  <c r="Q527" i="1" s="1"/>
  <c r="AF353" i="1"/>
  <c r="AF478" i="1"/>
  <c r="AA525" i="1"/>
  <c r="AA527" i="1" s="1"/>
  <c r="R416" i="1"/>
  <c r="M525" i="1"/>
  <c r="M527" i="1" s="1"/>
  <c r="K525" i="1"/>
  <c r="K527" i="1" s="1"/>
  <c r="AF248" i="1"/>
  <c r="S525" i="1"/>
  <c r="S527" i="1" s="1"/>
  <c r="W525" i="1"/>
  <c r="W527" i="1" s="1"/>
  <c r="AF227" i="1"/>
  <c r="E525" i="1"/>
  <c r="E527" i="1" s="1"/>
  <c r="C525" i="1"/>
  <c r="C527" i="1" s="1"/>
  <c r="G525" i="1"/>
  <c r="G527" i="1" s="1"/>
  <c r="O525" i="1"/>
  <c r="O527" i="1" s="1"/>
  <c r="AF332" i="1"/>
  <c r="AF457" i="1"/>
  <c r="D525" i="1"/>
  <c r="D527" i="1" s="1"/>
  <c r="H525" i="1"/>
  <c r="H527" i="1" s="1"/>
  <c r="U525" i="1"/>
  <c r="U527" i="1" s="1"/>
  <c r="L498" i="1"/>
  <c r="T498" i="1"/>
  <c r="AF498" i="1" s="1"/>
  <c r="AB498" i="1"/>
  <c r="AF518" i="1"/>
  <c r="F518" i="1"/>
  <c r="J525" i="1"/>
  <c r="J527" i="1" s="1"/>
  <c r="N525" i="1"/>
  <c r="N527" i="1" s="1"/>
  <c r="R525" i="1"/>
  <c r="R527" i="1" s="1"/>
  <c r="V525" i="1"/>
  <c r="V527" i="1" s="1"/>
  <c r="AF373" i="1"/>
  <c r="D416" i="1"/>
  <c r="AF416" i="1" s="1"/>
  <c r="B525" i="1"/>
  <c r="B527" i="1" s="1"/>
  <c r="F525" i="1"/>
  <c r="F527" i="1" s="1"/>
  <c r="L525" i="1"/>
  <c r="L527" i="1" s="1"/>
  <c r="P525" i="1"/>
  <c r="P527" i="1" s="1"/>
  <c r="T525" i="1"/>
  <c r="T527" i="1" s="1"/>
  <c r="Z525" i="1"/>
  <c r="Z527" i="1" s="1"/>
  <c r="AF393" i="1"/>
  <c r="AF268" i="1"/>
  <c r="Y525" i="1"/>
  <c r="Y527" i="1" s="1"/>
  <c r="AC525" i="1"/>
  <c r="AC527" i="1" s="1"/>
  <c r="AF141" i="1"/>
  <c r="AF311" i="1"/>
  <c r="AF436" i="1"/>
  <c r="AB525" i="1"/>
  <c r="AB527" i="1" s="1"/>
  <c r="I525" i="1"/>
  <c r="I527" i="1" s="1"/>
  <c r="AF184" i="1"/>
  <c r="AF204" i="1"/>
  <c r="AF161" i="1"/>
  <c r="AF121" i="1"/>
  <c r="AF100" i="1"/>
  <c r="AF79" i="1"/>
  <c r="AF59" i="1"/>
  <c r="AF38" i="1"/>
  <c r="AF17" i="1"/>
  <c r="AE527" i="1" l="1"/>
  <c r="AE525" i="1"/>
</calcChain>
</file>

<file path=xl/sharedStrings.xml><?xml version="1.0" encoding="utf-8"?>
<sst xmlns="http://schemas.openxmlformats.org/spreadsheetml/2006/main" count="1364" uniqueCount="102">
  <si>
    <t>МЕНЮ-ТРЕБОВАНИЕ НА ВЫДАЧУ ПРОДУКТОВ ПИТАНИЯ 1-4 КЛАССАМ</t>
  </si>
  <si>
    <t xml:space="preserve">Утверждаю: Руководитель ______________ </t>
  </si>
  <si>
    <t>Ашниев А.Ш.</t>
  </si>
  <si>
    <t>К-ВО ПРОДУКТОВ ПИТАНИЯ, ПОДЛЕЖАЩИХ К ЗАКЛАДКЕ</t>
  </si>
  <si>
    <t>ПЛАНОВАЯ СТ-ТЬ ОДНОГО ДНЯ НА ОДНОГО УЧАЩЕГОСЯ 61</t>
  </si>
  <si>
    <t>гречка</t>
  </si>
  <si>
    <t>капуста</t>
  </si>
  <si>
    <t>курага</t>
  </si>
  <si>
    <t>куры</t>
  </si>
  <si>
    <t>лук</t>
  </si>
  <si>
    <t>морковь</t>
  </si>
  <si>
    <t>мясо</t>
  </si>
  <si>
    <t>пряник</t>
  </si>
  <si>
    <t>рис</t>
  </si>
  <si>
    <t>рыба</t>
  </si>
  <si>
    <t>свекла</t>
  </si>
  <si>
    <t>сметана</t>
  </si>
  <si>
    <t>томат</t>
  </si>
  <si>
    <t>чай</t>
  </si>
  <si>
    <t>ИТОГО</t>
  </si>
  <si>
    <t>Цена</t>
  </si>
  <si>
    <t>Сумма</t>
  </si>
  <si>
    <t xml:space="preserve">ПОВАР _________________ </t>
  </si>
  <si>
    <t>КЛАДОВЩИЦА_________________</t>
  </si>
  <si>
    <t>гороховый суп</t>
  </si>
  <si>
    <t>соль</t>
  </si>
  <si>
    <t>рыба запеченная</t>
  </si>
  <si>
    <t>суббота</t>
  </si>
  <si>
    <t>хинкал</t>
  </si>
  <si>
    <t>печенье</t>
  </si>
  <si>
    <t>пряники</t>
  </si>
  <si>
    <t>понедельник</t>
  </si>
  <si>
    <t>вторник</t>
  </si>
  <si>
    <t>среда</t>
  </si>
  <si>
    <t>четверг</t>
  </si>
  <si>
    <t>пятница</t>
  </si>
  <si>
    <t>хлеб</t>
  </si>
  <si>
    <t>пюре картофельное</t>
  </si>
  <si>
    <t>горох желтый</t>
  </si>
  <si>
    <t>картофель</t>
  </si>
  <si>
    <t>молоко</t>
  </si>
  <si>
    <t>макароны</t>
  </si>
  <si>
    <t>пшенич крупа</t>
  </si>
  <si>
    <t xml:space="preserve">слив масло </t>
  </si>
  <si>
    <t>растит масло</t>
  </si>
  <si>
    <t>печенье юбилейное</t>
  </si>
  <si>
    <t>вафли</t>
  </si>
  <si>
    <t>песок сахарный</t>
  </si>
  <si>
    <t>йогурт</t>
  </si>
  <si>
    <t>конфеты</t>
  </si>
  <si>
    <t>борщ</t>
  </si>
  <si>
    <t>макароны с курицей</t>
  </si>
  <si>
    <t>чай сладкий</t>
  </si>
  <si>
    <t>на 01.09.2021 год</t>
  </si>
  <si>
    <t>Куриный суп</t>
  </si>
  <si>
    <t>на 02.09.2021 год</t>
  </si>
  <si>
    <t>на 03.09.2021 год</t>
  </si>
  <si>
    <t>кампот из кураги</t>
  </si>
  <si>
    <t>на 04.09.2021 год</t>
  </si>
  <si>
    <t>суп хинкал</t>
  </si>
  <si>
    <t>КОЛИЧЕСТВО ДОВОЛЬСТВУЮЩИХСЯ 36</t>
  </si>
  <si>
    <t>на 06.09.2021 год</t>
  </si>
  <si>
    <t>рисовый суп</t>
  </si>
  <si>
    <t>котлеты с картошкой</t>
  </si>
  <si>
    <t xml:space="preserve">печенье </t>
  </si>
  <si>
    <t>на 07.09.2021 год</t>
  </si>
  <si>
    <t>молочный суп</t>
  </si>
  <si>
    <t>пшеничная каша</t>
  </si>
  <si>
    <t>на 08.09.2021 год</t>
  </si>
  <si>
    <t>на 09.09.2021 год</t>
  </si>
  <si>
    <t>на 10.09.2021 год</t>
  </si>
  <si>
    <t>на 11.09.2021 год</t>
  </si>
  <si>
    <t>на 14.09.2021 год</t>
  </si>
  <si>
    <t>на 16.09.2021 год</t>
  </si>
  <si>
    <t>на 17.09.2021 год</t>
  </si>
  <si>
    <t>на 18.09.2021 год</t>
  </si>
  <si>
    <t>на 20.09.2021 год</t>
  </si>
  <si>
    <t>на 21.09.2021 год</t>
  </si>
  <si>
    <t>на 22.09.2021 год</t>
  </si>
  <si>
    <t>на 23.09.2021 год</t>
  </si>
  <si>
    <t>на 24.09.2021 год</t>
  </si>
  <si>
    <t>на 25.09.2021 год</t>
  </si>
  <si>
    <t>на 27.09.2021 год</t>
  </si>
  <si>
    <t>на 28.09.2021 год</t>
  </si>
  <si>
    <t>на 29.09.2021 год</t>
  </si>
  <si>
    <t>на 30.09.2021 год</t>
  </si>
  <si>
    <t>КОЛИЧЕСТВО ДОВОЛЬСТВУЮЩИХСЯ 29</t>
  </si>
  <si>
    <t>ПЛАНОВАЯ СТ-ТЬ ОДНОГО ДНЯ НА ВСЕХ   1769 руб</t>
  </si>
  <si>
    <t>КОЛИЧЕСТВО ДОВОЛЬСТВУЮЩИХСЯ 37</t>
  </si>
  <si>
    <t>ПЛАНОВАЯ СТ-ТЬ ОДНОГО ДНЯ НА ВСЕХ   2257 руб</t>
  </si>
  <si>
    <t>КОЛИЧЕСТВО ДОВОЛЬСТВУЮЩИХСЯ 35</t>
  </si>
  <si>
    <t>ПЛАНОВАЯ СТ-ТЬ ОДНОГО ДНЯ НА ВСЕХ   2135 руб</t>
  </si>
  <si>
    <t>КОЛИЧЕСТВО ДОВОЛЬСТВУЮЩИХСЯ 28</t>
  </si>
  <si>
    <t>ПЛАНОВАЯ СТ-ТЬ ОДНОГО ДНЯ НА ВСЕХ   1708 руб</t>
  </si>
  <si>
    <t xml:space="preserve">макароны </t>
  </si>
  <si>
    <t xml:space="preserve">йогурт </t>
  </si>
  <si>
    <t>печенье спорт</t>
  </si>
  <si>
    <t>мясной суп</t>
  </si>
  <si>
    <t xml:space="preserve">кампот </t>
  </si>
  <si>
    <t xml:space="preserve">сладкий чай </t>
  </si>
  <si>
    <t>компот из кураги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</si>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</sst>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7"/>
  <sheetViews>
    <sheetView topLeftCell="A399" zoomScale="90" zoomScaleNormal="90" workbookViewId="0">
      <selection activeCell="B420" sqref="B420:AE460"/>
    </sheetView>
  </sheetViews>
  <sheetFormatPr defaultRowHeight="15" x14ac:dyDescent="0.25"/>
  <cols>
    <col min="1" max="1" width="1.28515625" customWidth="1"/>
    <col min="2" max="2" width="15.42578125" customWidth="1"/>
    <col min="3" max="3" width="5.7109375" customWidth="1"/>
    <col min="4" max="4" width="6.7109375" customWidth="1"/>
    <col min="5" max="5" width="5.28515625" customWidth="1"/>
    <col min="6" max="6" width="6.42578125" customWidth="1"/>
    <col min="7" max="7" width="5.140625" customWidth="1"/>
    <col min="8" max="8" width="5" customWidth="1"/>
    <col min="9" max="9" width="5.7109375" customWidth="1"/>
    <col min="10" max="10" width="4.85546875" customWidth="1"/>
    <col min="11" max="13" width="5.7109375" customWidth="1"/>
    <col min="14" max="14" width="6.28515625" customWidth="1"/>
    <col min="15" max="15" width="5.7109375" customWidth="1"/>
    <col min="16" max="16" width="4.85546875" customWidth="1"/>
    <col min="17" max="17" width="5.140625" customWidth="1"/>
    <col min="18" max="23" width="5.7109375" customWidth="1"/>
    <col min="24" max="24" width="7" customWidth="1"/>
    <col min="25" max="30" width="5.7109375" customWidth="1"/>
    <col min="31" max="31" width="6.42578125" customWidth="1"/>
  </cols>
  <sheetData>
    <row r="1" spans="2:31" ht="18.75" x14ac:dyDescent="0.25">
      <c r="B1" s="1"/>
      <c r="C1" s="1"/>
      <c r="D1" s="1"/>
      <c r="E1" s="2"/>
      <c r="F1" s="2"/>
      <c r="G1" s="1"/>
      <c r="H1" s="3" t="s">
        <v>0</v>
      </c>
      <c r="I1" s="2"/>
      <c r="J1" s="2"/>
      <c r="K1" s="2"/>
      <c r="L1" s="2"/>
      <c r="M1" s="1"/>
      <c r="N1" s="2"/>
      <c r="O1" s="2"/>
      <c r="P1" s="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6" customHeight="1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8.4499999999999993" customHeight="1" x14ac:dyDescent="0.25">
      <c r="B3" s="1"/>
      <c r="C3" s="2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7" t="s">
        <v>53</v>
      </c>
      <c r="C4" s="8"/>
      <c r="D4" s="2"/>
      <c r="E4" s="2"/>
      <c r="F4" s="2"/>
      <c r="G4" s="1"/>
      <c r="H4" s="2"/>
      <c r="I4" s="2"/>
      <c r="J4" s="2"/>
      <c r="K4" s="2"/>
      <c r="L4" s="2"/>
      <c r="M4" s="2"/>
      <c r="N4" s="1"/>
      <c r="O4" s="1"/>
      <c r="P4" s="2"/>
      <c r="Q4" s="1"/>
      <c r="R4" s="1"/>
      <c r="S4" s="2" t="s">
        <v>1</v>
      </c>
      <c r="T4" s="1"/>
      <c r="U4" s="1"/>
      <c r="V4" s="1"/>
      <c r="W4" s="1"/>
      <c r="X4" s="1"/>
      <c r="Y4" s="1"/>
      <c r="Z4" s="1"/>
      <c r="AA4" s="1" t="s">
        <v>2</v>
      </c>
      <c r="AB4" s="1"/>
      <c r="AC4" s="1"/>
      <c r="AD4" s="1"/>
      <c r="AE4" s="1"/>
    </row>
    <row r="5" spans="2:31" x14ac:dyDescent="0.25">
      <c r="B5" s="1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8.449999999999999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  <c r="N6" s="2"/>
      <c r="O6" s="2"/>
      <c r="P6" s="2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8.600000000000001" customHeight="1" x14ac:dyDescent="0.25">
      <c r="B7" s="9"/>
      <c r="C7" s="10"/>
      <c r="D7" s="11"/>
      <c r="E7" s="12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1"/>
      <c r="S7" s="11"/>
      <c r="T7" s="11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2:31" ht="21" customHeight="1" x14ac:dyDescent="0.25">
      <c r="B8" s="17"/>
      <c r="C8" s="29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 t="s">
        <v>88</v>
      </c>
      <c r="N8" s="30"/>
      <c r="O8" s="30"/>
      <c r="P8" s="30"/>
      <c r="Q8" s="30"/>
      <c r="R8" s="30"/>
      <c r="S8" s="30"/>
      <c r="T8" s="30"/>
      <c r="U8" s="30"/>
      <c r="V8" s="29" t="s">
        <v>89</v>
      </c>
      <c r="W8" s="30"/>
      <c r="X8" s="30"/>
      <c r="Y8" s="30"/>
      <c r="Z8" s="30"/>
      <c r="AA8" s="30"/>
      <c r="AB8" s="30"/>
      <c r="AC8" s="30"/>
      <c r="AD8" s="30"/>
      <c r="AE8" s="30"/>
    </row>
    <row r="9" spans="2:31" ht="48" x14ac:dyDescent="0.25">
      <c r="B9" s="18">
        <v>1</v>
      </c>
      <c r="C9" s="19" t="s">
        <v>5</v>
      </c>
      <c r="D9" s="19" t="s">
        <v>38</v>
      </c>
      <c r="E9" s="19" t="s">
        <v>6</v>
      </c>
      <c r="F9" s="19" t="s">
        <v>39</v>
      </c>
      <c r="G9" s="19" t="s">
        <v>15</v>
      </c>
      <c r="H9" s="19" t="s">
        <v>9</v>
      </c>
      <c r="I9" s="19" t="s">
        <v>10</v>
      </c>
      <c r="J9" s="19" t="s">
        <v>7</v>
      </c>
      <c r="K9" s="19" t="s">
        <v>40</v>
      </c>
      <c r="L9" s="19" t="s">
        <v>41</v>
      </c>
      <c r="M9" s="19" t="s">
        <v>13</v>
      </c>
      <c r="N9" s="20" t="s">
        <v>42</v>
      </c>
      <c r="O9" s="20" t="s">
        <v>28</v>
      </c>
      <c r="P9" s="22" t="s">
        <v>11</v>
      </c>
      <c r="Q9" s="20" t="s">
        <v>8</v>
      </c>
      <c r="R9" s="22" t="s">
        <v>14</v>
      </c>
      <c r="S9" s="20" t="s">
        <v>17</v>
      </c>
      <c r="T9" s="20" t="s">
        <v>16</v>
      </c>
      <c r="U9" s="22" t="s">
        <v>43</v>
      </c>
      <c r="V9" s="20" t="s">
        <v>44</v>
      </c>
      <c r="W9" s="22" t="s">
        <v>18</v>
      </c>
      <c r="X9" s="20" t="s">
        <v>45</v>
      </c>
      <c r="Y9" s="22" t="s">
        <v>46</v>
      </c>
      <c r="Z9" s="20" t="s">
        <v>30</v>
      </c>
      <c r="AA9" s="22" t="s">
        <v>47</v>
      </c>
      <c r="AB9" s="20" t="s">
        <v>36</v>
      </c>
      <c r="AC9" s="19" t="s">
        <v>25</v>
      </c>
      <c r="AD9" s="19" t="s">
        <v>48</v>
      </c>
      <c r="AE9" s="19" t="s">
        <v>49</v>
      </c>
    </row>
    <row r="10" spans="2:31" ht="19.899999999999999" customHeight="1" x14ac:dyDescent="0.25">
      <c r="B10" s="21" t="s">
        <v>50</v>
      </c>
      <c r="C10" s="20"/>
      <c r="D10" s="20"/>
      <c r="E10" s="20">
        <v>1500</v>
      </c>
      <c r="F10" s="23">
        <v>900</v>
      </c>
      <c r="G10" s="23">
        <v>300</v>
      </c>
      <c r="H10" s="23">
        <v>300</v>
      </c>
      <c r="I10" s="20">
        <v>500</v>
      </c>
      <c r="J10" s="23"/>
      <c r="K10" s="23"/>
      <c r="L10" s="23"/>
      <c r="M10" s="23"/>
      <c r="N10" s="20"/>
      <c r="O10" s="20"/>
      <c r="P10" s="20">
        <v>1550</v>
      </c>
      <c r="Q10" s="23"/>
      <c r="R10" s="20"/>
      <c r="S10" s="23">
        <v>200</v>
      </c>
      <c r="T10" s="23">
        <v>500</v>
      </c>
      <c r="U10" s="23">
        <v>300</v>
      </c>
      <c r="V10" s="20"/>
      <c r="W10" s="20"/>
      <c r="X10" s="20"/>
      <c r="Y10" s="23"/>
      <c r="Z10" s="20"/>
      <c r="AA10" s="23"/>
      <c r="AB10" s="23"/>
      <c r="AC10" s="23">
        <v>140</v>
      </c>
      <c r="AD10" s="23"/>
      <c r="AE10" s="23"/>
    </row>
    <row r="11" spans="2:31" ht="24" x14ac:dyDescent="0.25">
      <c r="B11" s="21" t="s">
        <v>51</v>
      </c>
      <c r="C11" s="20"/>
      <c r="D11" s="20"/>
      <c r="E11" s="20"/>
      <c r="F11" s="23"/>
      <c r="G11" s="23"/>
      <c r="H11" s="23">
        <v>300</v>
      </c>
      <c r="I11" s="20"/>
      <c r="J11" s="23"/>
      <c r="K11" s="23"/>
      <c r="L11" s="23">
        <v>2500</v>
      </c>
      <c r="M11" s="23"/>
      <c r="N11" s="23"/>
      <c r="O11" s="20"/>
      <c r="P11" s="20"/>
      <c r="Q11" s="23">
        <v>1000</v>
      </c>
      <c r="R11" s="20"/>
      <c r="S11" s="23"/>
      <c r="T11" s="23"/>
      <c r="U11" s="23">
        <v>300</v>
      </c>
      <c r="V11" s="20">
        <v>235</v>
      </c>
      <c r="W11" s="20"/>
      <c r="X11" s="20"/>
      <c r="Y11" s="23"/>
      <c r="Z11" s="20"/>
      <c r="AA11" s="23"/>
      <c r="AB11" s="23"/>
      <c r="AC11" s="23">
        <v>150</v>
      </c>
      <c r="AD11" s="23"/>
      <c r="AE11" s="23"/>
    </row>
    <row r="12" spans="2:31" ht="15.6" customHeight="1" x14ac:dyDescent="0.25">
      <c r="B12" s="21" t="s">
        <v>36</v>
      </c>
      <c r="C12" s="20"/>
      <c r="D12" s="20"/>
      <c r="E12" s="20"/>
      <c r="F12" s="23"/>
      <c r="G12" s="23"/>
      <c r="H12" s="23"/>
      <c r="I12" s="20"/>
      <c r="J12" s="23"/>
      <c r="K12" s="23"/>
      <c r="L12" s="23"/>
      <c r="M12" s="23"/>
      <c r="N12" s="23"/>
      <c r="O12" s="20"/>
      <c r="P12" s="20"/>
      <c r="Q12" s="23"/>
      <c r="R12" s="20"/>
      <c r="S12" s="23"/>
      <c r="T12" s="23"/>
      <c r="U12" s="23"/>
      <c r="V12" s="20"/>
      <c r="W12" s="20"/>
      <c r="X12" s="20"/>
      <c r="Y12" s="23"/>
      <c r="Z12" s="20"/>
      <c r="AA12" s="23"/>
      <c r="AB12" s="23">
        <v>1500</v>
      </c>
      <c r="AC12" s="23"/>
      <c r="AD12" s="23"/>
      <c r="AE12" s="23"/>
    </row>
    <row r="13" spans="2:31" ht="15" customHeight="1" x14ac:dyDescent="0.25">
      <c r="B13" s="24" t="s">
        <v>52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100</v>
      </c>
      <c r="X13" s="23"/>
      <c r="Y13" s="23"/>
      <c r="Z13" s="23"/>
      <c r="AA13" s="23">
        <v>500</v>
      </c>
      <c r="AB13" s="23"/>
      <c r="AC13" s="23"/>
      <c r="AD13" s="23"/>
      <c r="AE13" s="23"/>
    </row>
    <row r="14" spans="2:31" ht="17.45" customHeight="1" x14ac:dyDescent="0.25">
      <c r="B14" s="24" t="s">
        <v>29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1500</v>
      </c>
      <c r="Y14" s="23"/>
      <c r="Z14" s="23"/>
      <c r="AA14" s="23"/>
      <c r="AB14" s="23"/>
      <c r="AC14" s="23"/>
      <c r="AD14" s="23"/>
      <c r="AE14" s="23"/>
    </row>
    <row r="15" spans="2:31" x14ac:dyDescent="0.25">
      <c r="B15" s="25" t="s">
        <v>19</v>
      </c>
      <c r="C15" s="26">
        <f t="shared" ref="C15:AE15" si="0">C10+C11+C12+C13+C14</f>
        <v>0</v>
      </c>
      <c r="D15" s="26">
        <f t="shared" si="0"/>
        <v>0</v>
      </c>
      <c r="E15" s="26">
        <f t="shared" si="0"/>
        <v>1500</v>
      </c>
      <c r="F15" s="26">
        <f t="shared" si="0"/>
        <v>900</v>
      </c>
      <c r="G15" s="26">
        <f t="shared" si="0"/>
        <v>300</v>
      </c>
      <c r="H15" s="26">
        <f t="shared" si="0"/>
        <v>600</v>
      </c>
      <c r="I15" s="26">
        <f t="shared" si="0"/>
        <v>500</v>
      </c>
      <c r="J15" s="26">
        <f t="shared" si="0"/>
        <v>0</v>
      </c>
      <c r="K15" s="26">
        <f t="shared" si="0"/>
        <v>0</v>
      </c>
      <c r="L15" s="26">
        <f t="shared" si="0"/>
        <v>2500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1550</v>
      </c>
      <c r="Q15" s="26">
        <f t="shared" si="0"/>
        <v>1000</v>
      </c>
      <c r="R15" s="26">
        <f t="shared" si="0"/>
        <v>0</v>
      </c>
      <c r="S15" s="26">
        <f t="shared" si="0"/>
        <v>200</v>
      </c>
      <c r="T15" s="26">
        <f t="shared" si="0"/>
        <v>500</v>
      </c>
      <c r="U15" s="26">
        <f t="shared" si="0"/>
        <v>600</v>
      </c>
      <c r="V15" s="26">
        <f t="shared" si="0"/>
        <v>235</v>
      </c>
      <c r="W15" s="26">
        <f t="shared" si="0"/>
        <v>100</v>
      </c>
      <c r="X15" s="26">
        <f t="shared" si="0"/>
        <v>1500</v>
      </c>
      <c r="Y15" s="26">
        <f t="shared" si="0"/>
        <v>0</v>
      </c>
      <c r="Z15" s="26">
        <f t="shared" si="0"/>
        <v>0</v>
      </c>
      <c r="AA15" s="26">
        <f t="shared" si="0"/>
        <v>500</v>
      </c>
      <c r="AB15" s="26">
        <f t="shared" si="0"/>
        <v>1500</v>
      </c>
      <c r="AC15" s="26">
        <f t="shared" si="0"/>
        <v>290</v>
      </c>
      <c r="AD15" s="26">
        <f t="shared" si="0"/>
        <v>0</v>
      </c>
      <c r="AE15" s="26">
        <f t="shared" si="0"/>
        <v>0</v>
      </c>
    </row>
    <row r="16" spans="2:31" x14ac:dyDescent="0.25">
      <c r="B16" s="24" t="s">
        <v>20</v>
      </c>
      <c r="C16" s="23">
        <v>110</v>
      </c>
      <c r="D16" s="23">
        <v>80</v>
      </c>
      <c r="E16" s="23">
        <v>45</v>
      </c>
      <c r="F16" s="23">
        <v>42</v>
      </c>
      <c r="G16" s="23">
        <v>42</v>
      </c>
      <c r="H16" s="23">
        <v>42</v>
      </c>
      <c r="I16" s="23">
        <v>60</v>
      </c>
      <c r="J16" s="23">
        <v>480</v>
      </c>
      <c r="K16" s="23">
        <v>100</v>
      </c>
      <c r="L16" s="23">
        <v>55</v>
      </c>
      <c r="M16" s="23">
        <v>80</v>
      </c>
      <c r="N16" s="23">
        <v>60</v>
      </c>
      <c r="O16" s="23">
        <v>110</v>
      </c>
      <c r="P16" s="23">
        <v>420</v>
      </c>
      <c r="Q16" s="23">
        <v>220</v>
      </c>
      <c r="R16" s="23">
        <v>330</v>
      </c>
      <c r="S16" s="23">
        <v>260</v>
      </c>
      <c r="T16" s="23">
        <v>275</v>
      </c>
      <c r="U16" s="23">
        <v>600</v>
      </c>
      <c r="V16" s="23">
        <v>180</v>
      </c>
      <c r="W16" s="23">
        <v>1200</v>
      </c>
      <c r="X16" s="23">
        <v>160</v>
      </c>
      <c r="Y16" s="23">
        <v>180</v>
      </c>
      <c r="Z16" s="23">
        <v>150</v>
      </c>
      <c r="AA16" s="23">
        <v>70</v>
      </c>
      <c r="AB16" s="23">
        <v>56</v>
      </c>
      <c r="AC16" s="23">
        <v>15</v>
      </c>
      <c r="AD16" s="23">
        <v>22</v>
      </c>
      <c r="AE16" s="23"/>
    </row>
    <row r="17" spans="2:32" x14ac:dyDescent="0.25">
      <c r="B17" s="25" t="s">
        <v>21</v>
      </c>
      <c r="C17" s="26">
        <f>C15*C16/1000</f>
        <v>0</v>
      </c>
      <c r="D17" s="26">
        <f t="shared" ref="D17:AE17" si="1">D15*D16/1000</f>
        <v>0</v>
      </c>
      <c r="E17" s="26">
        <f t="shared" si="1"/>
        <v>67.5</v>
      </c>
      <c r="F17" s="26">
        <f t="shared" si="1"/>
        <v>37.799999999999997</v>
      </c>
      <c r="G17" s="26">
        <f t="shared" si="1"/>
        <v>12.6</v>
      </c>
      <c r="H17" s="26">
        <f t="shared" si="1"/>
        <v>25.2</v>
      </c>
      <c r="I17" s="26">
        <f t="shared" si="1"/>
        <v>30</v>
      </c>
      <c r="J17" s="26">
        <f t="shared" si="1"/>
        <v>0</v>
      </c>
      <c r="K17" s="26">
        <f t="shared" si="1"/>
        <v>0</v>
      </c>
      <c r="L17" s="26">
        <f t="shared" si="1"/>
        <v>137.5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651</v>
      </c>
      <c r="Q17" s="26">
        <f t="shared" si="1"/>
        <v>220</v>
      </c>
      <c r="R17" s="26">
        <f t="shared" si="1"/>
        <v>0</v>
      </c>
      <c r="S17" s="26">
        <f t="shared" si="1"/>
        <v>52</v>
      </c>
      <c r="T17" s="26">
        <f t="shared" si="1"/>
        <v>137.5</v>
      </c>
      <c r="U17" s="26">
        <f t="shared" si="1"/>
        <v>360</v>
      </c>
      <c r="V17" s="26">
        <f t="shared" si="1"/>
        <v>42.3</v>
      </c>
      <c r="W17" s="26">
        <f t="shared" si="1"/>
        <v>120</v>
      </c>
      <c r="X17" s="26">
        <f t="shared" si="1"/>
        <v>240</v>
      </c>
      <c r="Y17" s="26">
        <f t="shared" si="1"/>
        <v>0</v>
      </c>
      <c r="Z17" s="26">
        <f t="shared" si="1"/>
        <v>0</v>
      </c>
      <c r="AA17" s="26">
        <f t="shared" si="1"/>
        <v>35</v>
      </c>
      <c r="AB17" s="26">
        <f t="shared" si="1"/>
        <v>84</v>
      </c>
      <c r="AC17" s="26">
        <f t="shared" si="1"/>
        <v>4.3499999999999996</v>
      </c>
      <c r="AD17" s="26">
        <f t="shared" si="1"/>
        <v>0</v>
      </c>
      <c r="AE17" s="26">
        <f t="shared" si="1"/>
        <v>0</v>
      </c>
      <c r="AF17" s="27">
        <f>SUM(C17:AE17)</f>
        <v>2256.7499999999995</v>
      </c>
    </row>
    <row r="18" spans="2:3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2" ht="10.15" customHeight="1" x14ac:dyDescent="0.25"/>
    <row r="20" spans="2:32" ht="16.149999999999999" customHeight="1" x14ac:dyDescent="0.25">
      <c r="C20" t="s">
        <v>22</v>
      </c>
      <c r="L20" t="s">
        <v>23</v>
      </c>
    </row>
    <row r="22" spans="2:32" ht="18.75" x14ac:dyDescent="0.25">
      <c r="B22" s="1"/>
      <c r="C22" s="1"/>
      <c r="D22" s="1"/>
      <c r="E22" s="2"/>
      <c r="F22" s="2"/>
      <c r="G22" s="1"/>
      <c r="H22" s="3" t="s">
        <v>0</v>
      </c>
      <c r="I22" s="2"/>
      <c r="J22" s="2"/>
      <c r="K22" s="2"/>
      <c r="L22" s="2"/>
      <c r="M22" s="1"/>
      <c r="N22" s="2"/>
      <c r="O22" s="2"/>
      <c r="P22" s="2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2" ht="15.75" x14ac:dyDescent="0.25"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2" x14ac:dyDescent="0.25">
      <c r="B24" s="1"/>
      <c r="C24" s="2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2" ht="15.75" x14ac:dyDescent="0.25">
      <c r="B25" s="7" t="s">
        <v>55</v>
      </c>
      <c r="C25" s="8"/>
      <c r="D25" s="2"/>
      <c r="E25" s="2"/>
      <c r="F25" s="2"/>
      <c r="G25" s="1"/>
      <c r="H25" s="2"/>
      <c r="I25" s="2"/>
      <c r="J25" s="2"/>
      <c r="K25" s="2"/>
      <c r="L25" s="2"/>
      <c r="M25" s="2"/>
      <c r="N25" s="1"/>
      <c r="O25" s="1"/>
      <c r="P25" s="2"/>
      <c r="Q25" s="1"/>
      <c r="R25" s="1"/>
      <c r="S25" s="2" t="s">
        <v>1</v>
      </c>
      <c r="T25" s="1"/>
      <c r="U25" s="1"/>
      <c r="V25" s="1"/>
      <c r="W25" s="1"/>
      <c r="X25" s="1"/>
      <c r="Y25" s="1"/>
      <c r="Z25" s="1"/>
      <c r="AA25" s="1" t="s">
        <v>2</v>
      </c>
      <c r="AB25" s="1"/>
      <c r="AC25" s="1"/>
      <c r="AD25" s="1"/>
      <c r="AE25" s="1"/>
    </row>
    <row r="26" spans="2:32" x14ac:dyDescent="0.25">
      <c r="B26" s="1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"/>
      <c r="N27" s="2"/>
      <c r="O27" s="2"/>
      <c r="P27" s="2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2" ht="20.45" customHeight="1" x14ac:dyDescent="0.25">
      <c r="B28" s="9"/>
      <c r="C28" s="10"/>
      <c r="D28" s="11"/>
      <c r="E28" s="12" t="s">
        <v>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1"/>
      <c r="S28" s="11"/>
      <c r="T28" s="11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2:32" ht="24" customHeight="1" x14ac:dyDescent="0.25">
      <c r="B29" s="17"/>
      <c r="C29" s="29" t="s">
        <v>4</v>
      </c>
      <c r="D29" s="30"/>
      <c r="E29" s="30"/>
      <c r="F29" s="30"/>
      <c r="G29" s="30"/>
      <c r="H29" s="30"/>
      <c r="I29" s="30"/>
      <c r="J29" s="30"/>
      <c r="K29" s="30"/>
      <c r="L29" s="30"/>
      <c r="M29" s="30" t="s">
        <v>88</v>
      </c>
      <c r="N29" s="30"/>
      <c r="O29" s="30"/>
      <c r="P29" s="30"/>
      <c r="Q29" s="30"/>
      <c r="R29" s="30"/>
      <c r="S29" s="30"/>
      <c r="T29" s="30"/>
      <c r="U29" s="30"/>
      <c r="V29" s="29" t="s">
        <v>89</v>
      </c>
      <c r="W29" s="30"/>
      <c r="X29" s="30"/>
      <c r="Y29" s="30"/>
      <c r="Z29" s="30"/>
      <c r="AA29" s="30"/>
      <c r="AB29" s="30"/>
      <c r="AC29" s="30"/>
      <c r="AD29" s="30"/>
      <c r="AE29" s="30"/>
    </row>
    <row r="30" spans="2:32" ht="48" x14ac:dyDescent="0.25">
      <c r="B30" s="18">
        <v>2</v>
      </c>
      <c r="C30" s="19" t="s">
        <v>5</v>
      </c>
      <c r="D30" s="19" t="s">
        <v>38</v>
      </c>
      <c r="E30" s="19" t="s">
        <v>6</v>
      </c>
      <c r="F30" s="19" t="s">
        <v>39</v>
      </c>
      <c r="G30" s="19" t="s">
        <v>15</v>
      </c>
      <c r="H30" s="19" t="s">
        <v>9</v>
      </c>
      <c r="I30" s="19" t="s">
        <v>10</v>
      </c>
      <c r="J30" s="19" t="s">
        <v>7</v>
      </c>
      <c r="K30" s="19" t="s">
        <v>40</v>
      </c>
      <c r="L30" s="19" t="s">
        <v>41</v>
      </c>
      <c r="M30" s="19" t="s">
        <v>13</v>
      </c>
      <c r="N30" s="20" t="s">
        <v>42</v>
      </c>
      <c r="O30" s="20" t="s">
        <v>28</v>
      </c>
      <c r="P30" s="22" t="s">
        <v>11</v>
      </c>
      <c r="Q30" s="20" t="s">
        <v>8</v>
      </c>
      <c r="R30" s="22" t="s">
        <v>14</v>
      </c>
      <c r="S30" s="20" t="s">
        <v>17</v>
      </c>
      <c r="T30" s="20" t="s">
        <v>16</v>
      </c>
      <c r="U30" s="22" t="s">
        <v>43</v>
      </c>
      <c r="V30" s="20" t="s">
        <v>44</v>
      </c>
      <c r="W30" s="22" t="s">
        <v>18</v>
      </c>
      <c r="X30" s="20" t="s">
        <v>45</v>
      </c>
      <c r="Y30" s="22" t="s">
        <v>46</v>
      </c>
      <c r="Z30" s="20" t="s">
        <v>30</v>
      </c>
      <c r="AA30" s="22" t="s">
        <v>47</v>
      </c>
      <c r="AB30" s="20" t="s">
        <v>36</v>
      </c>
      <c r="AC30" s="19" t="s">
        <v>25</v>
      </c>
      <c r="AD30" s="19" t="s">
        <v>48</v>
      </c>
      <c r="AE30" s="19" t="s">
        <v>49</v>
      </c>
    </row>
    <row r="31" spans="2:32" x14ac:dyDescent="0.25">
      <c r="B31" s="21" t="s">
        <v>54</v>
      </c>
      <c r="C31" s="20"/>
      <c r="D31" s="20"/>
      <c r="E31" s="20"/>
      <c r="F31" s="23">
        <v>500</v>
      </c>
      <c r="G31" s="23"/>
      <c r="H31" s="23">
        <v>300</v>
      </c>
      <c r="I31" s="20">
        <v>500</v>
      </c>
      <c r="J31" s="23"/>
      <c r="K31" s="23"/>
      <c r="L31" s="23">
        <v>500</v>
      </c>
      <c r="M31" s="23">
        <v>230</v>
      </c>
      <c r="N31" s="20"/>
      <c r="O31" s="20"/>
      <c r="P31" s="20"/>
      <c r="Q31" s="23">
        <v>1500</v>
      </c>
      <c r="R31" s="20"/>
      <c r="S31" s="23">
        <v>200</v>
      </c>
      <c r="T31" s="23"/>
      <c r="U31" s="23">
        <v>200</v>
      </c>
      <c r="V31" s="20">
        <v>250</v>
      </c>
      <c r="W31" s="20"/>
      <c r="X31" s="20"/>
      <c r="Y31" s="23"/>
      <c r="Z31" s="20"/>
      <c r="AA31" s="23"/>
      <c r="AB31" s="23"/>
      <c r="AC31" s="23">
        <v>150</v>
      </c>
      <c r="AD31" s="23"/>
      <c r="AE31" s="23"/>
    </row>
    <row r="32" spans="2:32" ht="24" x14ac:dyDescent="0.25">
      <c r="B32" s="21" t="s">
        <v>37</v>
      </c>
      <c r="C32" s="20"/>
      <c r="D32" s="20"/>
      <c r="E32" s="20"/>
      <c r="F32" s="23">
        <v>3500</v>
      </c>
      <c r="G32" s="23"/>
      <c r="H32" s="23">
        <v>300</v>
      </c>
      <c r="I32" s="20"/>
      <c r="J32" s="23"/>
      <c r="K32" s="23"/>
      <c r="L32" s="23"/>
      <c r="M32" s="23"/>
      <c r="N32" s="23"/>
      <c r="O32" s="20"/>
      <c r="P32" s="20"/>
      <c r="Q32" s="23"/>
      <c r="R32" s="20"/>
      <c r="S32" s="23"/>
      <c r="T32" s="23"/>
      <c r="U32" s="23">
        <v>300</v>
      </c>
      <c r="V32" s="20"/>
      <c r="W32" s="20"/>
      <c r="X32" s="20"/>
      <c r="Y32" s="23"/>
      <c r="Z32" s="20"/>
      <c r="AA32" s="23"/>
      <c r="AB32" s="23"/>
      <c r="AC32" s="23">
        <v>100</v>
      </c>
      <c r="AD32" s="23"/>
      <c r="AE32" s="23"/>
    </row>
    <row r="33" spans="2:32" x14ac:dyDescent="0.25">
      <c r="B33" s="21" t="s">
        <v>36</v>
      </c>
      <c r="C33" s="20"/>
      <c r="D33" s="20"/>
      <c r="E33" s="20"/>
      <c r="F33" s="23"/>
      <c r="G33" s="23"/>
      <c r="H33" s="23"/>
      <c r="I33" s="20"/>
      <c r="J33" s="23"/>
      <c r="K33" s="23"/>
      <c r="L33" s="23"/>
      <c r="M33" s="23"/>
      <c r="N33" s="23"/>
      <c r="O33" s="20"/>
      <c r="P33" s="20"/>
      <c r="Q33" s="23"/>
      <c r="R33" s="20"/>
      <c r="S33" s="23"/>
      <c r="T33" s="23"/>
      <c r="U33" s="23"/>
      <c r="V33" s="20"/>
      <c r="W33" s="20"/>
      <c r="X33" s="20"/>
      <c r="Y33" s="23"/>
      <c r="Z33" s="20"/>
      <c r="AA33" s="23"/>
      <c r="AB33" s="23">
        <v>1500</v>
      </c>
      <c r="AC33" s="23"/>
      <c r="AD33" s="23"/>
      <c r="AE33" s="23"/>
    </row>
    <row r="34" spans="2:32" x14ac:dyDescent="0.25">
      <c r="B34" s="24" t="s">
        <v>52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100</v>
      </c>
      <c r="X34" s="23"/>
      <c r="Y34" s="23"/>
      <c r="Z34" s="23"/>
      <c r="AA34" s="23">
        <v>600</v>
      </c>
      <c r="AB34" s="23"/>
      <c r="AC34" s="23"/>
      <c r="AD34" s="23"/>
      <c r="AE34" s="23"/>
    </row>
    <row r="35" spans="2:32" x14ac:dyDescent="0.25">
      <c r="B35" s="24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1223</v>
      </c>
      <c r="AA35" s="23"/>
      <c r="AB35" s="23"/>
      <c r="AC35" s="23"/>
      <c r="AD35" s="23">
        <v>3420</v>
      </c>
      <c r="AE35" s="23"/>
    </row>
    <row r="36" spans="2:32" x14ac:dyDescent="0.25">
      <c r="B36" s="25" t="s">
        <v>19</v>
      </c>
      <c r="C36" s="26">
        <f t="shared" ref="C36:AE36" si="2">C31+C32+C33+C34+C35</f>
        <v>0</v>
      </c>
      <c r="D36" s="26">
        <f t="shared" si="2"/>
        <v>0</v>
      </c>
      <c r="E36" s="26">
        <f t="shared" si="2"/>
        <v>0</v>
      </c>
      <c r="F36" s="26">
        <f t="shared" si="2"/>
        <v>4000</v>
      </c>
      <c r="G36" s="26">
        <f t="shared" si="2"/>
        <v>0</v>
      </c>
      <c r="H36" s="26">
        <f t="shared" si="2"/>
        <v>600</v>
      </c>
      <c r="I36" s="26">
        <f t="shared" si="2"/>
        <v>500</v>
      </c>
      <c r="J36" s="26">
        <f t="shared" si="2"/>
        <v>0</v>
      </c>
      <c r="K36" s="26">
        <f t="shared" si="2"/>
        <v>0</v>
      </c>
      <c r="L36" s="26">
        <f t="shared" si="2"/>
        <v>500</v>
      </c>
      <c r="M36" s="26">
        <f t="shared" si="2"/>
        <v>230</v>
      </c>
      <c r="N36" s="26">
        <f t="shared" si="2"/>
        <v>0</v>
      </c>
      <c r="O36" s="26">
        <f t="shared" si="2"/>
        <v>0</v>
      </c>
      <c r="P36" s="26">
        <f t="shared" si="2"/>
        <v>0</v>
      </c>
      <c r="Q36" s="26">
        <f t="shared" si="2"/>
        <v>1500</v>
      </c>
      <c r="R36" s="26">
        <f t="shared" si="2"/>
        <v>0</v>
      </c>
      <c r="S36" s="26">
        <f t="shared" si="2"/>
        <v>200</v>
      </c>
      <c r="T36" s="26">
        <f t="shared" si="2"/>
        <v>0</v>
      </c>
      <c r="U36" s="26">
        <f t="shared" si="2"/>
        <v>500</v>
      </c>
      <c r="V36" s="26">
        <f t="shared" si="2"/>
        <v>250</v>
      </c>
      <c r="W36" s="26">
        <f t="shared" si="2"/>
        <v>100</v>
      </c>
      <c r="X36" s="26">
        <f t="shared" si="2"/>
        <v>0</v>
      </c>
      <c r="Y36" s="26">
        <f t="shared" si="2"/>
        <v>0</v>
      </c>
      <c r="Z36" s="26">
        <f t="shared" si="2"/>
        <v>1223</v>
      </c>
      <c r="AA36" s="26">
        <f t="shared" si="2"/>
        <v>600</v>
      </c>
      <c r="AB36" s="26">
        <f t="shared" si="2"/>
        <v>1500</v>
      </c>
      <c r="AC36" s="26">
        <f t="shared" si="2"/>
        <v>250</v>
      </c>
      <c r="AD36" s="26">
        <f t="shared" si="2"/>
        <v>3420</v>
      </c>
      <c r="AE36" s="26">
        <f t="shared" si="2"/>
        <v>0</v>
      </c>
    </row>
    <row r="37" spans="2:32" x14ac:dyDescent="0.25">
      <c r="B37" s="24" t="s">
        <v>20</v>
      </c>
      <c r="C37" s="23">
        <v>110</v>
      </c>
      <c r="D37" s="23">
        <v>80</v>
      </c>
      <c r="E37" s="23">
        <v>45</v>
      </c>
      <c r="F37" s="23">
        <v>42</v>
      </c>
      <c r="G37" s="23">
        <v>42</v>
      </c>
      <c r="H37" s="23">
        <v>42</v>
      </c>
      <c r="I37" s="23">
        <v>60</v>
      </c>
      <c r="J37" s="23">
        <v>480</v>
      </c>
      <c r="K37" s="23">
        <v>100</v>
      </c>
      <c r="L37" s="23">
        <v>55</v>
      </c>
      <c r="M37" s="23">
        <v>80</v>
      </c>
      <c r="N37" s="23">
        <v>60</v>
      </c>
      <c r="O37" s="23">
        <v>110</v>
      </c>
      <c r="P37" s="23">
        <v>420</v>
      </c>
      <c r="Q37" s="23">
        <v>220</v>
      </c>
      <c r="R37" s="23">
        <v>330</v>
      </c>
      <c r="S37" s="23">
        <v>260</v>
      </c>
      <c r="T37" s="23">
        <v>275</v>
      </c>
      <c r="U37" s="23">
        <v>600</v>
      </c>
      <c r="V37" s="23">
        <v>180</v>
      </c>
      <c r="W37" s="23">
        <v>1200</v>
      </c>
      <c r="X37" s="23">
        <v>160</v>
      </c>
      <c r="Y37" s="23">
        <v>180</v>
      </c>
      <c r="Z37" s="23">
        <v>150</v>
      </c>
      <c r="AA37" s="23">
        <v>70</v>
      </c>
      <c r="AB37" s="23">
        <v>56</v>
      </c>
      <c r="AC37" s="23">
        <v>15</v>
      </c>
      <c r="AD37" s="23">
        <v>242</v>
      </c>
      <c r="AE37" s="23"/>
    </row>
    <row r="38" spans="2:32" x14ac:dyDescent="0.25">
      <c r="B38" s="25" t="s">
        <v>21</v>
      </c>
      <c r="C38" s="26">
        <f>C36*C37/1000</f>
        <v>0</v>
      </c>
      <c r="D38" s="26">
        <f t="shared" ref="D38:AE38" si="3">D36*D37/1000</f>
        <v>0</v>
      </c>
      <c r="E38" s="26">
        <f t="shared" si="3"/>
        <v>0</v>
      </c>
      <c r="F38" s="26">
        <f t="shared" si="3"/>
        <v>168</v>
      </c>
      <c r="G38" s="26">
        <f t="shared" si="3"/>
        <v>0</v>
      </c>
      <c r="H38" s="26">
        <f t="shared" si="3"/>
        <v>25.2</v>
      </c>
      <c r="I38" s="26">
        <f t="shared" si="3"/>
        <v>30</v>
      </c>
      <c r="J38" s="26">
        <f t="shared" si="3"/>
        <v>0</v>
      </c>
      <c r="K38" s="26">
        <f t="shared" si="3"/>
        <v>0</v>
      </c>
      <c r="L38" s="26">
        <f t="shared" si="3"/>
        <v>27.5</v>
      </c>
      <c r="M38" s="26">
        <f t="shared" si="3"/>
        <v>18.399999999999999</v>
      </c>
      <c r="N38" s="26">
        <f t="shared" si="3"/>
        <v>0</v>
      </c>
      <c r="O38" s="26">
        <f t="shared" si="3"/>
        <v>0</v>
      </c>
      <c r="P38" s="26">
        <f t="shared" si="3"/>
        <v>0</v>
      </c>
      <c r="Q38" s="26">
        <f t="shared" si="3"/>
        <v>330</v>
      </c>
      <c r="R38" s="26">
        <f t="shared" si="3"/>
        <v>0</v>
      </c>
      <c r="S38" s="26">
        <f t="shared" si="3"/>
        <v>52</v>
      </c>
      <c r="T38" s="26">
        <f t="shared" si="3"/>
        <v>0</v>
      </c>
      <c r="U38" s="26">
        <f t="shared" si="3"/>
        <v>300</v>
      </c>
      <c r="V38" s="26">
        <f t="shared" si="3"/>
        <v>45</v>
      </c>
      <c r="W38" s="26">
        <f t="shared" si="3"/>
        <v>120</v>
      </c>
      <c r="X38" s="26">
        <f t="shared" si="3"/>
        <v>0</v>
      </c>
      <c r="Y38" s="26">
        <f t="shared" si="3"/>
        <v>0</v>
      </c>
      <c r="Z38" s="26">
        <f t="shared" si="3"/>
        <v>183.45</v>
      </c>
      <c r="AA38" s="26">
        <f t="shared" si="3"/>
        <v>42</v>
      </c>
      <c r="AB38" s="26">
        <f t="shared" si="3"/>
        <v>84</v>
      </c>
      <c r="AC38" s="26">
        <f t="shared" si="3"/>
        <v>3.75</v>
      </c>
      <c r="AD38" s="26">
        <f t="shared" si="3"/>
        <v>827.64</v>
      </c>
      <c r="AE38" s="26">
        <f t="shared" si="3"/>
        <v>0</v>
      </c>
      <c r="AF38" s="27">
        <f>SUM(C38:AE38)</f>
        <v>2256.94</v>
      </c>
    </row>
    <row r="39" spans="2:32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1" spans="2:32" x14ac:dyDescent="0.25">
      <c r="C41" t="s">
        <v>22</v>
      </c>
      <c r="L41" t="s">
        <v>23</v>
      </c>
    </row>
    <row r="43" spans="2:32" ht="18.75" x14ac:dyDescent="0.25">
      <c r="B43" s="1"/>
      <c r="C43" s="1"/>
      <c r="D43" s="1"/>
      <c r="E43" s="2"/>
      <c r="F43" s="2"/>
      <c r="G43" s="1"/>
      <c r="H43" s="3" t="s">
        <v>0</v>
      </c>
      <c r="I43" s="2"/>
      <c r="J43" s="2"/>
      <c r="K43" s="2"/>
      <c r="L43" s="2"/>
      <c r="M43" s="1"/>
      <c r="N43" s="2"/>
      <c r="O43" s="2"/>
      <c r="P43" s="2"/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2" ht="15.75" x14ac:dyDescent="0.25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2" x14ac:dyDescent="0.25">
      <c r="B45" s="1"/>
      <c r="C45" s="2"/>
      <c r="D45" s="6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2" ht="15.75" x14ac:dyDescent="0.25">
      <c r="B46" s="7" t="s">
        <v>56</v>
      </c>
      <c r="C46" s="8"/>
      <c r="D46" s="2"/>
      <c r="E46" s="2"/>
      <c r="F46" s="2"/>
      <c r="G46" s="1"/>
      <c r="H46" s="2"/>
      <c r="I46" s="2"/>
      <c r="J46" s="2"/>
      <c r="K46" s="2"/>
      <c r="L46" s="2"/>
      <c r="M46" s="2"/>
      <c r="N46" s="1"/>
      <c r="O46" s="1"/>
      <c r="P46" s="2"/>
      <c r="Q46" s="1"/>
      <c r="R46" s="1"/>
      <c r="S46" s="2" t="s">
        <v>1</v>
      </c>
      <c r="T46" s="1"/>
      <c r="U46" s="1"/>
      <c r="V46" s="1"/>
      <c r="W46" s="1"/>
      <c r="X46" s="1"/>
      <c r="Y46" s="1"/>
      <c r="Z46" s="1"/>
      <c r="AA46" s="1" t="s">
        <v>2</v>
      </c>
      <c r="AB46" s="1"/>
      <c r="AC46" s="1"/>
      <c r="AD46" s="1"/>
      <c r="AE46" s="1"/>
    </row>
    <row r="47" spans="2:32" x14ac:dyDescent="0.25">
      <c r="B47" s="1" t="s">
        <v>35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  <c r="N48" s="2"/>
      <c r="O48" s="2"/>
      <c r="P48" s="2"/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2" ht="16.149999999999999" customHeight="1" x14ac:dyDescent="0.25">
      <c r="B49" s="9"/>
      <c r="C49" s="10"/>
      <c r="D49" s="11"/>
      <c r="E49" s="12" t="s">
        <v>3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1"/>
      <c r="S49" s="11"/>
      <c r="T49" s="11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2:32" ht="23.45" customHeight="1" x14ac:dyDescent="0.25">
      <c r="B50" s="17"/>
      <c r="C50" s="29" t="s">
        <v>4</v>
      </c>
      <c r="D50" s="30"/>
      <c r="E50" s="30"/>
      <c r="F50" s="30"/>
      <c r="G50" s="30"/>
      <c r="H50" s="30"/>
      <c r="I50" s="30"/>
      <c r="J50" s="30"/>
      <c r="K50" s="30"/>
      <c r="L50" s="30"/>
      <c r="M50" s="30" t="s">
        <v>88</v>
      </c>
      <c r="N50" s="30"/>
      <c r="O50" s="30"/>
      <c r="P50" s="30"/>
      <c r="Q50" s="30"/>
      <c r="R50" s="30"/>
      <c r="S50" s="30"/>
      <c r="T50" s="30"/>
      <c r="U50" s="30"/>
      <c r="V50" s="29" t="s">
        <v>89</v>
      </c>
      <c r="W50" s="30"/>
      <c r="X50" s="30"/>
      <c r="Y50" s="30"/>
      <c r="Z50" s="30"/>
      <c r="AA50" s="30"/>
      <c r="AB50" s="30"/>
      <c r="AC50" s="30"/>
      <c r="AD50" s="30"/>
      <c r="AE50" s="30"/>
    </row>
    <row r="51" spans="2:32" ht="48" x14ac:dyDescent="0.25">
      <c r="B51" s="18">
        <v>3</v>
      </c>
      <c r="C51" s="19" t="s">
        <v>5</v>
      </c>
      <c r="D51" s="19" t="s">
        <v>38</v>
      </c>
      <c r="E51" s="19" t="s">
        <v>6</v>
      </c>
      <c r="F51" s="19" t="s">
        <v>39</v>
      </c>
      <c r="G51" s="19" t="s">
        <v>15</v>
      </c>
      <c r="H51" s="19" t="s">
        <v>9</v>
      </c>
      <c r="I51" s="19" t="s">
        <v>10</v>
      </c>
      <c r="J51" s="19" t="s">
        <v>7</v>
      </c>
      <c r="K51" s="19" t="s">
        <v>40</v>
      </c>
      <c r="L51" s="19" t="s">
        <v>41</v>
      </c>
      <c r="M51" s="19" t="s">
        <v>13</v>
      </c>
      <c r="N51" s="20" t="s">
        <v>42</v>
      </c>
      <c r="O51" s="20" t="s">
        <v>28</v>
      </c>
      <c r="P51" s="22" t="s">
        <v>11</v>
      </c>
      <c r="Q51" s="20" t="s">
        <v>8</v>
      </c>
      <c r="R51" s="22" t="s">
        <v>14</v>
      </c>
      <c r="S51" s="20" t="s">
        <v>17</v>
      </c>
      <c r="T51" s="20" t="s">
        <v>16</v>
      </c>
      <c r="U51" s="22" t="s">
        <v>43</v>
      </c>
      <c r="V51" s="20" t="s">
        <v>44</v>
      </c>
      <c r="W51" s="22" t="s">
        <v>18</v>
      </c>
      <c r="X51" s="20" t="s">
        <v>45</v>
      </c>
      <c r="Y51" s="22" t="s">
        <v>46</v>
      </c>
      <c r="Z51" s="20" t="s">
        <v>30</v>
      </c>
      <c r="AA51" s="22" t="s">
        <v>47</v>
      </c>
      <c r="AB51" s="20" t="s">
        <v>36</v>
      </c>
      <c r="AC51" s="19" t="s">
        <v>25</v>
      </c>
      <c r="AD51" s="19" t="s">
        <v>48</v>
      </c>
      <c r="AE51" s="19" t="s">
        <v>49</v>
      </c>
    </row>
    <row r="52" spans="2:32" x14ac:dyDescent="0.25">
      <c r="B52" s="21" t="s">
        <v>24</v>
      </c>
      <c r="C52" s="20"/>
      <c r="D52" s="20">
        <v>1500</v>
      </c>
      <c r="E52" s="20"/>
      <c r="F52" s="23">
        <v>1000</v>
      </c>
      <c r="G52" s="23"/>
      <c r="H52" s="23">
        <v>400</v>
      </c>
      <c r="I52" s="20">
        <v>500</v>
      </c>
      <c r="J52" s="23"/>
      <c r="K52" s="23"/>
      <c r="L52" s="23"/>
      <c r="M52" s="23"/>
      <c r="N52" s="20"/>
      <c r="O52" s="20"/>
      <c r="P52" s="20">
        <v>1330</v>
      </c>
      <c r="Q52" s="23"/>
      <c r="R52" s="20"/>
      <c r="S52" s="23">
        <v>100</v>
      </c>
      <c r="T52" s="23"/>
      <c r="U52" s="23">
        <v>200</v>
      </c>
      <c r="V52" s="20">
        <v>110</v>
      </c>
      <c r="W52" s="20"/>
      <c r="X52" s="20"/>
      <c r="Y52" s="23"/>
      <c r="Z52" s="20"/>
      <c r="AA52" s="23"/>
      <c r="AB52" s="23"/>
      <c r="AC52" s="23">
        <v>150</v>
      </c>
      <c r="AD52" s="23"/>
      <c r="AE52" s="23"/>
    </row>
    <row r="53" spans="2:32" x14ac:dyDescent="0.25">
      <c r="B53" s="21" t="s">
        <v>26</v>
      </c>
      <c r="C53" s="20"/>
      <c r="D53" s="20"/>
      <c r="E53" s="20"/>
      <c r="F53" s="23">
        <v>500</v>
      </c>
      <c r="G53" s="23"/>
      <c r="H53" s="23">
        <v>200</v>
      </c>
      <c r="I53" s="20"/>
      <c r="J53" s="23"/>
      <c r="K53" s="23"/>
      <c r="L53" s="23"/>
      <c r="M53" s="23"/>
      <c r="N53" s="23"/>
      <c r="O53" s="20"/>
      <c r="P53" s="20"/>
      <c r="Q53" s="23"/>
      <c r="R53" s="20">
        <v>2000</v>
      </c>
      <c r="S53" s="23"/>
      <c r="T53" s="23"/>
      <c r="U53" s="23"/>
      <c r="V53" s="20">
        <v>170</v>
      </c>
      <c r="W53" s="20"/>
      <c r="X53" s="20"/>
      <c r="Y53" s="23"/>
      <c r="Z53" s="20"/>
      <c r="AA53" s="23"/>
      <c r="AB53" s="23"/>
      <c r="AC53" s="23">
        <v>150</v>
      </c>
      <c r="AD53" s="23"/>
      <c r="AE53" s="23"/>
    </row>
    <row r="54" spans="2:32" x14ac:dyDescent="0.25">
      <c r="B54" s="21" t="s">
        <v>36</v>
      </c>
      <c r="C54" s="20"/>
      <c r="D54" s="20"/>
      <c r="E54" s="20"/>
      <c r="F54" s="23"/>
      <c r="G54" s="23"/>
      <c r="H54" s="23"/>
      <c r="I54" s="20"/>
      <c r="J54" s="23"/>
      <c r="K54" s="23"/>
      <c r="L54" s="23"/>
      <c r="M54" s="23"/>
      <c r="N54" s="23"/>
      <c r="O54" s="20"/>
      <c r="P54" s="20"/>
      <c r="Q54" s="23"/>
      <c r="R54" s="20"/>
      <c r="S54" s="23"/>
      <c r="T54" s="23"/>
      <c r="U54" s="23"/>
      <c r="V54" s="20"/>
      <c r="W54" s="20"/>
      <c r="X54" s="20"/>
      <c r="Y54" s="23"/>
      <c r="Z54" s="20"/>
      <c r="AA54" s="23"/>
      <c r="AB54" s="23">
        <v>1500</v>
      </c>
      <c r="AC54" s="23"/>
      <c r="AD54" s="23"/>
      <c r="AE54" s="23"/>
    </row>
    <row r="55" spans="2:32" x14ac:dyDescent="0.25">
      <c r="B55" s="24" t="s">
        <v>57</v>
      </c>
      <c r="C55" s="23"/>
      <c r="D55" s="23"/>
      <c r="E55" s="23"/>
      <c r="F55" s="23"/>
      <c r="G55" s="23"/>
      <c r="H55" s="23"/>
      <c r="I55" s="23"/>
      <c r="J55" s="23">
        <v>1000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>
        <v>500</v>
      </c>
      <c r="AB55" s="23"/>
      <c r="AC55" s="23"/>
      <c r="AD55" s="23"/>
      <c r="AE55" s="23"/>
    </row>
    <row r="56" spans="2:32" x14ac:dyDescent="0.25"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2:32" x14ac:dyDescent="0.25">
      <c r="B57" s="25" t="s">
        <v>19</v>
      </c>
      <c r="C57" s="26">
        <f t="shared" ref="C57:AE57" si="4">C52+C53+C54+C55+C56</f>
        <v>0</v>
      </c>
      <c r="D57" s="26">
        <f t="shared" si="4"/>
        <v>1500</v>
      </c>
      <c r="E57" s="26">
        <f t="shared" si="4"/>
        <v>0</v>
      </c>
      <c r="F57" s="26">
        <f t="shared" si="4"/>
        <v>1500</v>
      </c>
      <c r="G57" s="26">
        <f t="shared" si="4"/>
        <v>0</v>
      </c>
      <c r="H57" s="26">
        <f t="shared" si="4"/>
        <v>600</v>
      </c>
      <c r="I57" s="26">
        <f t="shared" si="4"/>
        <v>500</v>
      </c>
      <c r="J57" s="26">
        <f t="shared" si="4"/>
        <v>1000</v>
      </c>
      <c r="K57" s="26">
        <f t="shared" si="4"/>
        <v>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1330</v>
      </c>
      <c r="Q57" s="26">
        <f t="shared" si="4"/>
        <v>0</v>
      </c>
      <c r="R57" s="26">
        <f t="shared" si="4"/>
        <v>2000</v>
      </c>
      <c r="S57" s="26">
        <f t="shared" si="4"/>
        <v>100</v>
      </c>
      <c r="T57" s="26">
        <f t="shared" si="4"/>
        <v>0</v>
      </c>
      <c r="U57" s="26">
        <f t="shared" si="4"/>
        <v>200</v>
      </c>
      <c r="V57" s="26">
        <f t="shared" si="4"/>
        <v>280</v>
      </c>
      <c r="W57" s="26">
        <f t="shared" si="4"/>
        <v>0</v>
      </c>
      <c r="X57" s="26">
        <f t="shared" si="4"/>
        <v>0</v>
      </c>
      <c r="Y57" s="26">
        <f t="shared" si="4"/>
        <v>0</v>
      </c>
      <c r="Z57" s="26">
        <f t="shared" si="4"/>
        <v>0</v>
      </c>
      <c r="AA57" s="26">
        <f t="shared" si="4"/>
        <v>500</v>
      </c>
      <c r="AB57" s="26">
        <f t="shared" si="4"/>
        <v>1500</v>
      </c>
      <c r="AC57" s="26">
        <f t="shared" si="4"/>
        <v>300</v>
      </c>
      <c r="AD57" s="26">
        <f t="shared" si="4"/>
        <v>0</v>
      </c>
      <c r="AE57" s="26">
        <f t="shared" si="4"/>
        <v>0</v>
      </c>
    </row>
    <row r="58" spans="2:32" x14ac:dyDescent="0.25">
      <c r="B58" s="24" t="s">
        <v>20</v>
      </c>
      <c r="C58" s="23">
        <v>110</v>
      </c>
      <c r="D58" s="23">
        <v>80</v>
      </c>
      <c r="E58" s="23">
        <v>45</v>
      </c>
      <c r="F58" s="23">
        <v>42</v>
      </c>
      <c r="G58" s="23">
        <v>42</v>
      </c>
      <c r="H58" s="23">
        <v>42</v>
      </c>
      <c r="I58" s="23">
        <v>60</v>
      </c>
      <c r="J58" s="23">
        <v>480</v>
      </c>
      <c r="K58" s="23">
        <v>100</v>
      </c>
      <c r="L58" s="23">
        <v>55</v>
      </c>
      <c r="M58" s="23">
        <v>80</v>
      </c>
      <c r="N58" s="23">
        <v>60</v>
      </c>
      <c r="O58" s="23">
        <v>110</v>
      </c>
      <c r="P58" s="23">
        <v>420</v>
      </c>
      <c r="Q58" s="23">
        <v>220</v>
      </c>
      <c r="R58" s="23">
        <v>330</v>
      </c>
      <c r="S58" s="23">
        <v>260</v>
      </c>
      <c r="T58" s="23">
        <v>275</v>
      </c>
      <c r="U58" s="23">
        <v>600</v>
      </c>
      <c r="V58" s="23">
        <v>180</v>
      </c>
      <c r="W58" s="23">
        <v>1200</v>
      </c>
      <c r="X58" s="23">
        <v>160</v>
      </c>
      <c r="Y58" s="23">
        <v>180</v>
      </c>
      <c r="Z58" s="23">
        <v>150</v>
      </c>
      <c r="AA58" s="23">
        <v>70</v>
      </c>
      <c r="AB58" s="23">
        <v>56</v>
      </c>
      <c r="AC58" s="23">
        <v>15</v>
      </c>
      <c r="AD58" s="23">
        <v>242</v>
      </c>
      <c r="AE58" s="23"/>
    </row>
    <row r="59" spans="2:32" x14ac:dyDescent="0.25">
      <c r="B59" s="25" t="s">
        <v>21</v>
      </c>
      <c r="C59" s="26">
        <f>C57*C58/1000</f>
        <v>0</v>
      </c>
      <c r="D59" s="26">
        <f t="shared" ref="D59:AE59" si="5">D57*D58/1000</f>
        <v>120</v>
      </c>
      <c r="E59" s="26">
        <f t="shared" si="5"/>
        <v>0</v>
      </c>
      <c r="F59" s="26">
        <f t="shared" si="5"/>
        <v>63</v>
      </c>
      <c r="G59" s="26">
        <f t="shared" si="5"/>
        <v>0</v>
      </c>
      <c r="H59" s="26">
        <f t="shared" si="5"/>
        <v>25.2</v>
      </c>
      <c r="I59" s="26">
        <f t="shared" si="5"/>
        <v>30</v>
      </c>
      <c r="J59" s="26">
        <f t="shared" si="5"/>
        <v>480</v>
      </c>
      <c r="K59" s="26">
        <f t="shared" si="5"/>
        <v>0</v>
      </c>
      <c r="L59" s="26">
        <f t="shared" si="5"/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558.6</v>
      </c>
      <c r="Q59" s="26">
        <f t="shared" si="5"/>
        <v>0</v>
      </c>
      <c r="R59" s="26">
        <f t="shared" si="5"/>
        <v>660</v>
      </c>
      <c r="S59" s="26">
        <f t="shared" si="5"/>
        <v>26</v>
      </c>
      <c r="T59" s="26">
        <f t="shared" si="5"/>
        <v>0</v>
      </c>
      <c r="U59" s="26">
        <f t="shared" si="5"/>
        <v>120</v>
      </c>
      <c r="V59" s="26">
        <f t="shared" si="5"/>
        <v>50.4</v>
      </c>
      <c r="W59" s="26">
        <f t="shared" si="5"/>
        <v>0</v>
      </c>
      <c r="X59" s="26">
        <f t="shared" si="5"/>
        <v>0</v>
      </c>
      <c r="Y59" s="26">
        <f t="shared" si="5"/>
        <v>0</v>
      </c>
      <c r="Z59" s="26">
        <f t="shared" si="5"/>
        <v>0</v>
      </c>
      <c r="AA59" s="26">
        <f t="shared" si="5"/>
        <v>35</v>
      </c>
      <c r="AB59" s="26">
        <f t="shared" si="5"/>
        <v>84</v>
      </c>
      <c r="AC59" s="26">
        <f t="shared" si="5"/>
        <v>4.5</v>
      </c>
      <c r="AD59" s="26">
        <f t="shared" si="5"/>
        <v>0</v>
      </c>
      <c r="AE59" s="26">
        <f t="shared" si="5"/>
        <v>0</v>
      </c>
      <c r="AF59" s="27">
        <f>SUM(C59:AE59)</f>
        <v>2256.7000000000003</v>
      </c>
    </row>
    <row r="60" spans="2:32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2" spans="2:32" x14ac:dyDescent="0.25">
      <c r="C62" t="s">
        <v>22</v>
      </c>
      <c r="L62" t="s">
        <v>23</v>
      </c>
    </row>
    <row r="63" spans="2:32" ht="18.75" x14ac:dyDescent="0.25">
      <c r="B63" s="1"/>
      <c r="C63" s="1"/>
      <c r="D63" s="1"/>
      <c r="E63" s="2"/>
      <c r="F63" s="2"/>
      <c r="G63" s="1"/>
      <c r="H63" s="3" t="s">
        <v>0</v>
      </c>
      <c r="I63" s="2"/>
      <c r="J63" s="2"/>
      <c r="K63" s="2"/>
      <c r="L63" s="2"/>
      <c r="M63" s="1"/>
      <c r="N63" s="2"/>
      <c r="O63" s="2"/>
      <c r="P63" s="2"/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.75" x14ac:dyDescent="0.25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2" x14ac:dyDescent="0.25">
      <c r="B65" s="1"/>
      <c r="C65" s="2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2" ht="15.75" x14ac:dyDescent="0.25">
      <c r="B66" s="7" t="s">
        <v>58</v>
      </c>
      <c r="C66" s="8"/>
      <c r="D66" s="2"/>
      <c r="E66" s="2"/>
      <c r="F66" s="2"/>
      <c r="G66" s="1"/>
      <c r="H66" s="2"/>
      <c r="I66" s="2"/>
      <c r="J66" s="2"/>
      <c r="K66" s="2"/>
      <c r="L66" s="2"/>
      <c r="M66" s="2"/>
      <c r="N66" s="1"/>
      <c r="O66" s="1"/>
      <c r="P66" s="2"/>
      <c r="Q66" s="1"/>
      <c r="R66" s="1"/>
      <c r="S66" s="2" t="s">
        <v>1</v>
      </c>
      <c r="T66" s="1"/>
      <c r="U66" s="1"/>
      <c r="V66" s="1"/>
      <c r="W66" s="1"/>
      <c r="X66" s="1"/>
      <c r="Y66" s="1"/>
      <c r="Z66" s="1"/>
      <c r="AA66" s="1" t="s">
        <v>2</v>
      </c>
      <c r="AB66" s="1"/>
      <c r="AC66" s="1"/>
      <c r="AD66" s="1"/>
      <c r="AE66" s="1"/>
    </row>
    <row r="67" spans="2:32" x14ac:dyDescent="0.25">
      <c r="B67" s="1" t="s">
        <v>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"/>
      <c r="N68" s="2"/>
      <c r="O68" s="2"/>
      <c r="P68" s="2"/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2" ht="19.149999999999999" customHeight="1" x14ac:dyDescent="0.25">
      <c r="B69" s="9"/>
      <c r="C69" s="10"/>
      <c r="D69" s="11"/>
      <c r="E69" s="12" t="s">
        <v>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1"/>
      <c r="S69" s="11"/>
      <c r="T69" s="11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2:32" ht="22.15" customHeight="1" x14ac:dyDescent="0.25">
      <c r="B70" s="17"/>
      <c r="C70" s="29" t="s">
        <v>4</v>
      </c>
      <c r="D70" s="30"/>
      <c r="E70" s="30"/>
      <c r="F70" s="30"/>
      <c r="G70" s="30"/>
      <c r="H70" s="30"/>
      <c r="I70" s="30"/>
      <c r="J70" s="30"/>
      <c r="K70" s="30"/>
      <c r="L70" s="30"/>
      <c r="M70" s="30" t="s">
        <v>86</v>
      </c>
      <c r="N70" s="30"/>
      <c r="O70" s="30"/>
      <c r="P70" s="30"/>
      <c r="Q70" s="30"/>
      <c r="R70" s="30"/>
      <c r="S70" s="30"/>
      <c r="T70" s="30"/>
      <c r="U70" s="30"/>
      <c r="V70" s="29" t="s">
        <v>87</v>
      </c>
      <c r="W70" s="30"/>
      <c r="X70" s="30"/>
      <c r="Y70" s="30"/>
      <c r="Z70" s="30"/>
      <c r="AA70" s="30"/>
      <c r="AB70" s="30"/>
      <c r="AC70" s="30"/>
      <c r="AD70" s="30"/>
      <c r="AE70" s="30"/>
    </row>
    <row r="71" spans="2:32" ht="48" x14ac:dyDescent="0.25">
      <c r="B71" s="18">
        <v>4</v>
      </c>
      <c r="C71" s="19" t="s">
        <v>5</v>
      </c>
      <c r="D71" s="19" t="s">
        <v>38</v>
      </c>
      <c r="E71" s="19" t="s">
        <v>6</v>
      </c>
      <c r="F71" s="19" t="s">
        <v>39</v>
      </c>
      <c r="G71" s="19" t="s">
        <v>15</v>
      </c>
      <c r="H71" s="19" t="s">
        <v>9</v>
      </c>
      <c r="I71" s="19" t="s">
        <v>10</v>
      </c>
      <c r="J71" s="19" t="s">
        <v>7</v>
      </c>
      <c r="K71" s="19" t="s">
        <v>40</v>
      </c>
      <c r="L71" s="19" t="s">
        <v>41</v>
      </c>
      <c r="M71" s="19" t="s">
        <v>13</v>
      </c>
      <c r="N71" s="20" t="s">
        <v>42</v>
      </c>
      <c r="O71" s="20" t="s">
        <v>28</v>
      </c>
      <c r="P71" s="22" t="s">
        <v>11</v>
      </c>
      <c r="Q71" s="20" t="s">
        <v>8</v>
      </c>
      <c r="R71" s="22" t="s">
        <v>14</v>
      </c>
      <c r="S71" s="20" t="s">
        <v>17</v>
      </c>
      <c r="T71" s="20" t="s">
        <v>16</v>
      </c>
      <c r="U71" s="22" t="s">
        <v>43</v>
      </c>
      <c r="V71" s="20" t="s">
        <v>44</v>
      </c>
      <c r="W71" s="22" t="s">
        <v>18</v>
      </c>
      <c r="X71" s="20" t="s">
        <v>45</v>
      </c>
      <c r="Y71" s="22" t="s">
        <v>46</v>
      </c>
      <c r="Z71" s="20" t="s">
        <v>30</v>
      </c>
      <c r="AA71" s="22" t="s">
        <v>47</v>
      </c>
      <c r="AB71" s="20" t="s">
        <v>36</v>
      </c>
      <c r="AC71" s="19" t="s">
        <v>25</v>
      </c>
      <c r="AD71" s="19" t="s">
        <v>48</v>
      </c>
      <c r="AE71" s="19" t="s">
        <v>49</v>
      </c>
    </row>
    <row r="72" spans="2:32" x14ac:dyDescent="0.25">
      <c r="B72" s="21" t="s">
        <v>59</v>
      </c>
      <c r="C72" s="20"/>
      <c r="D72" s="20"/>
      <c r="E72" s="20"/>
      <c r="F72" s="23">
        <v>500</v>
      </c>
      <c r="G72" s="23"/>
      <c r="H72" s="23">
        <v>200</v>
      </c>
      <c r="I72" s="20"/>
      <c r="J72" s="23"/>
      <c r="K72" s="23"/>
      <c r="L72" s="23"/>
      <c r="M72" s="23"/>
      <c r="N72" s="20"/>
      <c r="O72" s="20">
        <v>1400</v>
      </c>
      <c r="P72" s="20">
        <v>1000</v>
      </c>
      <c r="Q72" s="23"/>
      <c r="R72" s="20"/>
      <c r="S72" s="23"/>
      <c r="T72" s="23"/>
      <c r="U72" s="23">
        <v>200</v>
      </c>
      <c r="V72" s="20"/>
      <c r="W72" s="20"/>
      <c r="X72" s="20"/>
      <c r="Y72" s="23"/>
      <c r="Z72" s="20"/>
      <c r="AA72" s="23"/>
      <c r="AB72" s="23"/>
      <c r="AC72" s="23">
        <v>120</v>
      </c>
      <c r="AD72" s="23"/>
      <c r="AE72" s="23"/>
    </row>
    <row r="73" spans="2:32" x14ac:dyDescent="0.25">
      <c r="B73" s="21" t="s">
        <v>5</v>
      </c>
      <c r="C73" s="20">
        <v>1000</v>
      </c>
      <c r="D73" s="20"/>
      <c r="E73" s="20"/>
      <c r="F73" s="23"/>
      <c r="G73" s="23"/>
      <c r="H73" s="23">
        <v>200</v>
      </c>
      <c r="I73" s="20">
        <v>400</v>
      </c>
      <c r="J73" s="23"/>
      <c r="K73" s="23"/>
      <c r="L73" s="23"/>
      <c r="M73" s="23"/>
      <c r="N73" s="23"/>
      <c r="O73" s="20"/>
      <c r="P73" s="20"/>
      <c r="Q73" s="23"/>
      <c r="R73" s="20"/>
      <c r="S73" s="23"/>
      <c r="T73" s="23"/>
      <c r="U73" s="23">
        <v>300</v>
      </c>
      <c r="V73" s="20">
        <v>100</v>
      </c>
      <c r="W73" s="20"/>
      <c r="X73" s="20"/>
      <c r="Y73" s="23"/>
      <c r="Z73" s="20"/>
      <c r="AA73" s="23"/>
      <c r="AB73" s="23"/>
      <c r="AC73" s="23">
        <v>100</v>
      </c>
      <c r="AD73" s="23"/>
      <c r="AE73" s="23"/>
    </row>
    <row r="74" spans="2:32" x14ac:dyDescent="0.25">
      <c r="B74" s="21" t="s">
        <v>57</v>
      </c>
      <c r="C74" s="20"/>
      <c r="D74" s="20"/>
      <c r="E74" s="20"/>
      <c r="F74" s="23"/>
      <c r="G74" s="23"/>
      <c r="H74" s="23"/>
      <c r="I74" s="20"/>
      <c r="J74" s="23">
        <v>806</v>
      </c>
      <c r="K74" s="23"/>
      <c r="L74" s="23"/>
      <c r="M74" s="23"/>
      <c r="N74" s="23"/>
      <c r="O74" s="20"/>
      <c r="P74" s="20"/>
      <c r="Q74" s="23"/>
      <c r="R74" s="20"/>
      <c r="S74" s="23"/>
      <c r="T74" s="23"/>
      <c r="U74" s="23"/>
      <c r="V74" s="20"/>
      <c r="W74" s="20"/>
      <c r="X74" s="20"/>
      <c r="Y74" s="23"/>
      <c r="Z74" s="20"/>
      <c r="AA74" s="23">
        <v>500</v>
      </c>
      <c r="AB74" s="23"/>
      <c r="AC74" s="23"/>
      <c r="AD74" s="23"/>
      <c r="AE74" s="23"/>
    </row>
    <row r="75" spans="2:32" x14ac:dyDescent="0.25">
      <c r="B75" s="24" t="s">
        <v>46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2:32" x14ac:dyDescent="0.25"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:32" x14ac:dyDescent="0.25">
      <c r="B77" s="25" t="s">
        <v>19</v>
      </c>
      <c r="C77" s="26">
        <f t="shared" ref="C77:AE77" si="6">C72+C73+C74+C75+C76</f>
        <v>1000</v>
      </c>
      <c r="D77" s="26">
        <f t="shared" si="6"/>
        <v>0</v>
      </c>
      <c r="E77" s="26">
        <f t="shared" si="6"/>
        <v>0</v>
      </c>
      <c r="F77" s="26">
        <f t="shared" si="6"/>
        <v>500</v>
      </c>
      <c r="G77" s="26">
        <f t="shared" si="6"/>
        <v>0</v>
      </c>
      <c r="H77" s="26">
        <f t="shared" si="6"/>
        <v>400</v>
      </c>
      <c r="I77" s="26">
        <f t="shared" si="6"/>
        <v>400</v>
      </c>
      <c r="J77" s="26">
        <f t="shared" si="6"/>
        <v>806</v>
      </c>
      <c r="K77" s="26">
        <f t="shared" si="6"/>
        <v>0</v>
      </c>
      <c r="L77" s="26">
        <f t="shared" si="6"/>
        <v>0</v>
      </c>
      <c r="M77" s="26">
        <f t="shared" si="6"/>
        <v>0</v>
      </c>
      <c r="N77" s="26">
        <f t="shared" si="6"/>
        <v>0</v>
      </c>
      <c r="O77" s="26">
        <f t="shared" si="6"/>
        <v>1400</v>
      </c>
      <c r="P77" s="26">
        <f t="shared" si="6"/>
        <v>1000</v>
      </c>
      <c r="Q77" s="26">
        <f t="shared" si="6"/>
        <v>0</v>
      </c>
      <c r="R77" s="26">
        <f t="shared" si="6"/>
        <v>0</v>
      </c>
      <c r="S77" s="26">
        <f t="shared" si="6"/>
        <v>0</v>
      </c>
      <c r="T77" s="26">
        <f t="shared" si="6"/>
        <v>0</v>
      </c>
      <c r="U77" s="26">
        <f t="shared" si="6"/>
        <v>500</v>
      </c>
      <c r="V77" s="26">
        <f t="shared" si="6"/>
        <v>100</v>
      </c>
      <c r="W77" s="26">
        <f t="shared" si="6"/>
        <v>0</v>
      </c>
      <c r="X77" s="26">
        <f t="shared" si="6"/>
        <v>0</v>
      </c>
      <c r="Y77" s="26">
        <f t="shared" si="6"/>
        <v>0</v>
      </c>
      <c r="Z77" s="26">
        <f t="shared" si="6"/>
        <v>0</v>
      </c>
      <c r="AA77" s="26">
        <f t="shared" si="6"/>
        <v>500</v>
      </c>
      <c r="AB77" s="26">
        <f t="shared" si="6"/>
        <v>0</v>
      </c>
      <c r="AC77" s="26">
        <f t="shared" si="6"/>
        <v>220</v>
      </c>
      <c r="AD77" s="26">
        <f t="shared" si="6"/>
        <v>0</v>
      </c>
      <c r="AE77" s="26">
        <f t="shared" si="6"/>
        <v>0</v>
      </c>
    </row>
    <row r="78" spans="2:32" x14ac:dyDescent="0.25">
      <c r="B78" s="24" t="s">
        <v>20</v>
      </c>
      <c r="C78" s="23">
        <v>110</v>
      </c>
      <c r="D78" s="23">
        <v>80</v>
      </c>
      <c r="E78" s="23">
        <v>45</v>
      </c>
      <c r="F78" s="23">
        <v>42</v>
      </c>
      <c r="G78" s="23">
        <v>42</v>
      </c>
      <c r="H78" s="23">
        <v>42</v>
      </c>
      <c r="I78" s="23">
        <v>60</v>
      </c>
      <c r="J78" s="23">
        <v>480</v>
      </c>
      <c r="K78" s="23">
        <v>100</v>
      </c>
      <c r="L78" s="23">
        <v>55</v>
      </c>
      <c r="M78" s="23">
        <v>80</v>
      </c>
      <c r="N78" s="23">
        <v>60</v>
      </c>
      <c r="O78" s="23">
        <v>310</v>
      </c>
      <c r="P78" s="23">
        <v>420</v>
      </c>
      <c r="Q78" s="23">
        <v>220</v>
      </c>
      <c r="R78" s="23">
        <v>330</v>
      </c>
      <c r="S78" s="23">
        <v>260</v>
      </c>
      <c r="T78" s="23">
        <v>275</v>
      </c>
      <c r="U78" s="23">
        <v>600</v>
      </c>
      <c r="V78" s="23">
        <v>180</v>
      </c>
      <c r="W78" s="23">
        <v>1200</v>
      </c>
      <c r="X78" s="23">
        <v>160</v>
      </c>
      <c r="Y78" s="23">
        <v>180</v>
      </c>
      <c r="Z78" s="23">
        <v>150</v>
      </c>
      <c r="AA78" s="23">
        <v>70</v>
      </c>
      <c r="AB78" s="23">
        <v>56</v>
      </c>
      <c r="AC78" s="23">
        <v>15</v>
      </c>
      <c r="AD78" s="23">
        <v>242</v>
      </c>
      <c r="AE78" s="23"/>
    </row>
    <row r="79" spans="2:32" x14ac:dyDescent="0.25">
      <c r="B79" s="25" t="s">
        <v>21</v>
      </c>
      <c r="C79" s="26">
        <f>C77*C78/1000</f>
        <v>110</v>
      </c>
      <c r="D79" s="26">
        <f t="shared" ref="D79:AE79" si="7">D77*D78/1000</f>
        <v>0</v>
      </c>
      <c r="E79" s="26">
        <f t="shared" si="7"/>
        <v>0</v>
      </c>
      <c r="F79" s="26">
        <f t="shared" si="7"/>
        <v>21</v>
      </c>
      <c r="G79" s="26">
        <f t="shared" si="7"/>
        <v>0</v>
      </c>
      <c r="H79" s="26">
        <f t="shared" si="7"/>
        <v>16.8</v>
      </c>
      <c r="I79" s="26">
        <f t="shared" si="7"/>
        <v>24</v>
      </c>
      <c r="J79" s="26">
        <f t="shared" si="7"/>
        <v>386.88</v>
      </c>
      <c r="K79" s="26">
        <f t="shared" si="7"/>
        <v>0</v>
      </c>
      <c r="L79" s="26">
        <f t="shared" si="7"/>
        <v>0</v>
      </c>
      <c r="M79" s="26">
        <f t="shared" si="7"/>
        <v>0</v>
      </c>
      <c r="N79" s="26">
        <f t="shared" si="7"/>
        <v>0</v>
      </c>
      <c r="O79" s="26">
        <f t="shared" si="7"/>
        <v>434</v>
      </c>
      <c r="P79" s="26">
        <f t="shared" si="7"/>
        <v>420</v>
      </c>
      <c r="Q79" s="26">
        <f t="shared" si="7"/>
        <v>0</v>
      </c>
      <c r="R79" s="26">
        <f t="shared" si="7"/>
        <v>0</v>
      </c>
      <c r="S79" s="26">
        <f t="shared" si="7"/>
        <v>0</v>
      </c>
      <c r="T79" s="26">
        <f t="shared" si="7"/>
        <v>0</v>
      </c>
      <c r="U79" s="26">
        <f t="shared" si="7"/>
        <v>300</v>
      </c>
      <c r="V79" s="26">
        <f t="shared" si="7"/>
        <v>18</v>
      </c>
      <c r="W79" s="26">
        <f t="shared" si="7"/>
        <v>0</v>
      </c>
      <c r="X79" s="26">
        <f t="shared" si="7"/>
        <v>0</v>
      </c>
      <c r="Y79" s="26">
        <f t="shared" si="7"/>
        <v>0</v>
      </c>
      <c r="Z79" s="26">
        <f t="shared" si="7"/>
        <v>0</v>
      </c>
      <c r="AA79" s="26">
        <f t="shared" si="7"/>
        <v>35</v>
      </c>
      <c r="AB79" s="26">
        <f t="shared" si="7"/>
        <v>0</v>
      </c>
      <c r="AC79" s="26">
        <f t="shared" si="7"/>
        <v>3.3</v>
      </c>
      <c r="AD79" s="26">
        <f t="shared" si="7"/>
        <v>0</v>
      </c>
      <c r="AE79" s="26">
        <f t="shared" si="7"/>
        <v>0</v>
      </c>
      <c r="AF79" s="27">
        <f>SUM(C79:AE79)</f>
        <v>1768.98</v>
      </c>
    </row>
    <row r="80" spans="2:32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2" spans="2:31" x14ac:dyDescent="0.25">
      <c r="C82" t="s">
        <v>22</v>
      </c>
      <c r="L82" t="s">
        <v>23</v>
      </c>
    </row>
    <row r="84" spans="2:31" ht="18.75" x14ac:dyDescent="0.25">
      <c r="B84" s="1"/>
      <c r="C84" s="1"/>
      <c r="D84" s="1"/>
      <c r="E84" s="2"/>
      <c r="F84" s="2"/>
      <c r="G84" s="1"/>
      <c r="H84" s="3" t="s">
        <v>0</v>
      </c>
      <c r="I84" s="2"/>
      <c r="J84" s="2"/>
      <c r="K84" s="2"/>
      <c r="L84" s="2"/>
      <c r="M84" s="1"/>
      <c r="N84" s="2"/>
      <c r="O84" s="2"/>
      <c r="P84" s="2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9" customHeight="1" x14ac:dyDescent="0.25"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7.15" customHeight="1" x14ac:dyDescent="0.25">
      <c r="B86" s="1"/>
      <c r="C86" s="2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x14ac:dyDescent="0.25">
      <c r="B87" s="7" t="s">
        <v>61</v>
      </c>
      <c r="C87" s="8"/>
      <c r="D87" s="2"/>
      <c r="E87" s="2"/>
      <c r="F87" s="2"/>
      <c r="G87" s="1"/>
      <c r="H87" s="2"/>
      <c r="I87" s="2"/>
      <c r="J87" s="2"/>
      <c r="K87" s="2"/>
      <c r="L87" s="2"/>
      <c r="M87" s="2"/>
      <c r="N87" s="1"/>
      <c r="O87" s="1"/>
      <c r="P87" s="2"/>
      <c r="Q87" s="1"/>
      <c r="R87" s="1"/>
      <c r="S87" s="2" t="s">
        <v>1</v>
      </c>
      <c r="T87" s="1"/>
      <c r="U87" s="1"/>
      <c r="V87" s="1"/>
      <c r="W87" s="1"/>
      <c r="X87" s="1"/>
      <c r="Y87" s="1"/>
      <c r="Z87" s="1"/>
      <c r="AA87" s="1" t="s">
        <v>2</v>
      </c>
      <c r="AB87" s="1"/>
      <c r="AC87" s="1"/>
      <c r="AD87" s="1"/>
      <c r="AE87" s="1"/>
    </row>
    <row r="88" spans="2:31" x14ac:dyDescent="0.25">
      <c r="B88" s="1" t="s">
        <v>31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2"/>
      <c r="O89" s="2"/>
      <c r="P89" s="2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9.149999999999999" customHeight="1" x14ac:dyDescent="0.25">
      <c r="B90" s="9"/>
      <c r="C90" s="10"/>
      <c r="D90" s="11"/>
      <c r="E90" s="12" t="s">
        <v>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1"/>
      <c r="S90" s="11"/>
      <c r="T90" s="11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2:31" ht="21.6" customHeight="1" x14ac:dyDescent="0.25">
      <c r="B91" s="17"/>
      <c r="C91" s="29" t="s">
        <v>4</v>
      </c>
      <c r="D91" s="30"/>
      <c r="E91" s="30"/>
      <c r="F91" s="30"/>
      <c r="G91" s="30"/>
      <c r="H91" s="30"/>
      <c r="I91" s="30"/>
      <c r="J91" s="30"/>
      <c r="K91" s="30"/>
      <c r="L91" s="30"/>
      <c r="M91" s="30" t="s">
        <v>88</v>
      </c>
      <c r="N91" s="30"/>
      <c r="O91" s="30"/>
      <c r="P91" s="30"/>
      <c r="Q91" s="30"/>
      <c r="R91" s="30"/>
      <c r="S91" s="30"/>
      <c r="T91" s="30"/>
      <c r="U91" s="30"/>
      <c r="V91" s="29" t="s">
        <v>89</v>
      </c>
      <c r="W91" s="30"/>
      <c r="X91" s="30"/>
      <c r="Y91" s="30"/>
      <c r="Z91" s="30"/>
      <c r="AA91" s="30"/>
      <c r="AB91" s="30"/>
      <c r="AC91" s="30"/>
      <c r="AD91" s="30"/>
      <c r="AE91" s="30"/>
    </row>
    <row r="92" spans="2:31" ht="48" x14ac:dyDescent="0.25">
      <c r="B92" s="18">
        <v>5</v>
      </c>
      <c r="C92" s="19" t="s">
        <v>5</v>
      </c>
      <c r="D92" s="19" t="s">
        <v>38</v>
      </c>
      <c r="E92" s="19" t="s">
        <v>6</v>
      </c>
      <c r="F92" s="19" t="s">
        <v>39</v>
      </c>
      <c r="G92" s="19" t="s">
        <v>15</v>
      </c>
      <c r="H92" s="19" t="s">
        <v>9</v>
      </c>
      <c r="I92" s="19" t="s">
        <v>10</v>
      </c>
      <c r="J92" s="19" t="s">
        <v>7</v>
      </c>
      <c r="K92" s="19" t="s">
        <v>40</v>
      </c>
      <c r="L92" s="19" t="s">
        <v>41</v>
      </c>
      <c r="M92" s="19" t="s">
        <v>13</v>
      </c>
      <c r="N92" s="20" t="s">
        <v>42</v>
      </c>
      <c r="O92" s="20" t="s">
        <v>28</v>
      </c>
      <c r="P92" s="22" t="s">
        <v>11</v>
      </c>
      <c r="Q92" s="20" t="s">
        <v>8</v>
      </c>
      <c r="R92" s="22" t="s">
        <v>14</v>
      </c>
      <c r="S92" s="20" t="s">
        <v>17</v>
      </c>
      <c r="T92" s="20" t="s">
        <v>16</v>
      </c>
      <c r="U92" s="22" t="s">
        <v>43</v>
      </c>
      <c r="V92" s="20" t="s">
        <v>44</v>
      </c>
      <c r="W92" s="22" t="s">
        <v>18</v>
      </c>
      <c r="X92" s="20" t="s">
        <v>45</v>
      </c>
      <c r="Y92" s="22" t="s">
        <v>46</v>
      </c>
      <c r="Z92" s="20" t="s">
        <v>30</v>
      </c>
      <c r="AA92" s="22" t="s">
        <v>47</v>
      </c>
      <c r="AB92" s="20" t="s">
        <v>36</v>
      </c>
      <c r="AC92" s="19" t="s">
        <v>25</v>
      </c>
      <c r="AD92" s="19" t="s">
        <v>48</v>
      </c>
      <c r="AE92" s="19" t="s">
        <v>49</v>
      </c>
    </row>
    <row r="93" spans="2:31" x14ac:dyDescent="0.25">
      <c r="B93" s="21" t="s">
        <v>62</v>
      </c>
      <c r="C93" s="20"/>
      <c r="D93" s="20"/>
      <c r="E93" s="20"/>
      <c r="F93" s="23">
        <v>1000</v>
      </c>
      <c r="G93" s="23"/>
      <c r="H93" s="23">
        <v>400</v>
      </c>
      <c r="I93" s="20">
        <v>500</v>
      </c>
      <c r="J93" s="23"/>
      <c r="K93" s="23"/>
      <c r="L93" s="23"/>
      <c r="M93" s="23">
        <v>500</v>
      </c>
      <c r="N93" s="20"/>
      <c r="O93" s="20"/>
      <c r="P93" s="20"/>
      <c r="Q93" s="23">
        <v>1600</v>
      </c>
      <c r="R93" s="20"/>
      <c r="S93" s="23">
        <v>195</v>
      </c>
      <c r="T93" s="23">
        <v>550</v>
      </c>
      <c r="U93" s="23">
        <v>250</v>
      </c>
      <c r="V93" s="20">
        <v>100</v>
      </c>
      <c r="W93" s="20"/>
      <c r="X93" s="20"/>
      <c r="Y93" s="23"/>
      <c r="Z93" s="20"/>
      <c r="AA93" s="23"/>
      <c r="AB93" s="23"/>
      <c r="AC93" s="23">
        <v>170</v>
      </c>
      <c r="AD93" s="23"/>
      <c r="AE93" s="23"/>
    </row>
    <row r="94" spans="2:31" ht="24" x14ac:dyDescent="0.25">
      <c r="B94" s="21" t="s">
        <v>63</v>
      </c>
      <c r="C94" s="20"/>
      <c r="D94" s="20"/>
      <c r="E94" s="20"/>
      <c r="F94" s="23">
        <v>1500</v>
      </c>
      <c r="G94" s="23"/>
      <c r="H94" s="23">
        <v>300</v>
      </c>
      <c r="I94" s="20"/>
      <c r="J94" s="23"/>
      <c r="K94" s="23"/>
      <c r="L94" s="23"/>
      <c r="M94" s="23"/>
      <c r="N94" s="23"/>
      <c r="O94" s="20"/>
      <c r="P94" s="20">
        <v>1500</v>
      </c>
      <c r="Q94" s="23"/>
      <c r="R94" s="20"/>
      <c r="S94" s="23"/>
      <c r="T94" s="23"/>
      <c r="U94" s="23">
        <v>200</v>
      </c>
      <c r="V94" s="20">
        <v>100</v>
      </c>
      <c r="W94" s="20"/>
      <c r="X94" s="20"/>
      <c r="Y94" s="23"/>
      <c r="Z94" s="20"/>
      <c r="AA94" s="23"/>
      <c r="AB94" s="23"/>
      <c r="AC94" s="23">
        <v>100</v>
      </c>
      <c r="AD94" s="23"/>
      <c r="AE94" s="23"/>
    </row>
    <row r="95" spans="2:31" x14ac:dyDescent="0.25">
      <c r="B95" s="21" t="s">
        <v>36</v>
      </c>
      <c r="C95" s="20"/>
      <c r="D95" s="20"/>
      <c r="E95" s="20"/>
      <c r="F95" s="23"/>
      <c r="G95" s="23"/>
      <c r="H95" s="23"/>
      <c r="I95" s="20"/>
      <c r="J95" s="23"/>
      <c r="K95" s="23"/>
      <c r="L95" s="23"/>
      <c r="M95" s="23"/>
      <c r="N95" s="23"/>
      <c r="O95" s="20"/>
      <c r="P95" s="20"/>
      <c r="Q95" s="23"/>
      <c r="R95" s="20"/>
      <c r="S95" s="23"/>
      <c r="T95" s="23"/>
      <c r="U95" s="23"/>
      <c r="V95" s="20"/>
      <c r="W95" s="20"/>
      <c r="X95" s="20"/>
      <c r="Y95" s="23"/>
      <c r="Z95" s="20"/>
      <c r="AA95" s="23"/>
      <c r="AB95" s="23">
        <v>1500</v>
      </c>
      <c r="AC95" s="23"/>
      <c r="AD95" s="23"/>
      <c r="AE95" s="23"/>
    </row>
    <row r="96" spans="2:31" x14ac:dyDescent="0.25">
      <c r="B96" s="24" t="s">
        <v>52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>
        <v>100</v>
      </c>
      <c r="X96" s="23"/>
      <c r="Y96" s="23"/>
      <c r="Z96" s="23"/>
      <c r="AA96" s="23">
        <v>500</v>
      </c>
      <c r="AB96" s="23"/>
      <c r="AC96" s="23"/>
      <c r="AD96" s="23"/>
      <c r="AE96" s="23"/>
    </row>
    <row r="97" spans="2:32" x14ac:dyDescent="0.25">
      <c r="B97" s="24" t="s">
        <v>64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>
        <v>2000</v>
      </c>
      <c r="Y97" s="23"/>
      <c r="Z97" s="23"/>
      <c r="AA97" s="23"/>
      <c r="AB97" s="23"/>
      <c r="AC97" s="23"/>
      <c r="AD97" s="23"/>
      <c r="AE97" s="23"/>
    </row>
    <row r="98" spans="2:32" x14ac:dyDescent="0.25">
      <c r="B98" s="25" t="s">
        <v>19</v>
      </c>
      <c r="C98" s="26">
        <f t="shared" ref="C98:AE98" si="8">C93+C94+C95+C96+C97</f>
        <v>0</v>
      </c>
      <c r="D98" s="26">
        <f t="shared" si="8"/>
        <v>0</v>
      </c>
      <c r="E98" s="26">
        <f t="shared" si="8"/>
        <v>0</v>
      </c>
      <c r="F98" s="26">
        <f t="shared" si="8"/>
        <v>2500</v>
      </c>
      <c r="G98" s="26">
        <f t="shared" si="8"/>
        <v>0</v>
      </c>
      <c r="H98" s="26">
        <f t="shared" si="8"/>
        <v>700</v>
      </c>
      <c r="I98" s="26">
        <f t="shared" si="8"/>
        <v>500</v>
      </c>
      <c r="J98" s="26">
        <f t="shared" si="8"/>
        <v>0</v>
      </c>
      <c r="K98" s="26">
        <f t="shared" si="8"/>
        <v>0</v>
      </c>
      <c r="L98" s="26">
        <f t="shared" si="8"/>
        <v>0</v>
      </c>
      <c r="M98" s="26">
        <f t="shared" si="8"/>
        <v>500</v>
      </c>
      <c r="N98" s="26">
        <f t="shared" si="8"/>
        <v>0</v>
      </c>
      <c r="O98" s="26">
        <f t="shared" si="8"/>
        <v>0</v>
      </c>
      <c r="P98" s="26">
        <f t="shared" si="8"/>
        <v>1500</v>
      </c>
      <c r="Q98" s="26">
        <f t="shared" si="8"/>
        <v>1600</v>
      </c>
      <c r="R98" s="26">
        <f t="shared" si="8"/>
        <v>0</v>
      </c>
      <c r="S98" s="26">
        <f t="shared" si="8"/>
        <v>195</v>
      </c>
      <c r="T98" s="26">
        <f t="shared" si="8"/>
        <v>550</v>
      </c>
      <c r="U98" s="26">
        <f t="shared" si="8"/>
        <v>450</v>
      </c>
      <c r="V98" s="26">
        <f t="shared" si="8"/>
        <v>200</v>
      </c>
      <c r="W98" s="26">
        <f t="shared" si="8"/>
        <v>100</v>
      </c>
      <c r="X98" s="26">
        <f t="shared" si="8"/>
        <v>2000</v>
      </c>
      <c r="Y98" s="26">
        <f t="shared" si="8"/>
        <v>0</v>
      </c>
      <c r="Z98" s="26">
        <f t="shared" si="8"/>
        <v>0</v>
      </c>
      <c r="AA98" s="26">
        <f t="shared" si="8"/>
        <v>500</v>
      </c>
      <c r="AB98" s="26">
        <f t="shared" si="8"/>
        <v>1500</v>
      </c>
      <c r="AC98" s="26">
        <f t="shared" si="8"/>
        <v>270</v>
      </c>
      <c r="AD98" s="26">
        <f t="shared" si="8"/>
        <v>0</v>
      </c>
      <c r="AE98" s="26">
        <f t="shared" si="8"/>
        <v>0</v>
      </c>
    </row>
    <row r="99" spans="2:32" x14ac:dyDescent="0.25">
      <c r="B99" s="24" t="s">
        <v>20</v>
      </c>
      <c r="C99" s="23">
        <v>110</v>
      </c>
      <c r="D99" s="23">
        <v>80</v>
      </c>
      <c r="E99" s="23">
        <v>45</v>
      </c>
      <c r="F99" s="23">
        <v>42</v>
      </c>
      <c r="G99" s="23">
        <v>42</v>
      </c>
      <c r="H99" s="23">
        <v>42</v>
      </c>
      <c r="I99" s="23">
        <v>60</v>
      </c>
      <c r="J99" s="23">
        <v>480</v>
      </c>
      <c r="K99" s="23">
        <v>100</v>
      </c>
      <c r="L99" s="23">
        <v>55</v>
      </c>
      <c r="M99" s="23">
        <v>80</v>
      </c>
      <c r="N99" s="23">
        <v>60</v>
      </c>
      <c r="O99" s="23">
        <v>110</v>
      </c>
      <c r="P99" s="23">
        <v>420</v>
      </c>
      <c r="Q99" s="23">
        <v>220</v>
      </c>
      <c r="R99" s="23">
        <v>330</v>
      </c>
      <c r="S99" s="23">
        <v>260</v>
      </c>
      <c r="T99" s="23">
        <v>275</v>
      </c>
      <c r="U99" s="23">
        <v>600</v>
      </c>
      <c r="V99" s="23">
        <v>180</v>
      </c>
      <c r="W99" s="23">
        <v>1200</v>
      </c>
      <c r="X99" s="23">
        <v>160</v>
      </c>
      <c r="Y99" s="23">
        <v>180</v>
      </c>
      <c r="Z99" s="23">
        <v>150</v>
      </c>
      <c r="AA99" s="23">
        <v>70</v>
      </c>
      <c r="AB99" s="23">
        <v>56</v>
      </c>
      <c r="AC99" s="23">
        <v>15</v>
      </c>
      <c r="AD99" s="23">
        <v>242</v>
      </c>
      <c r="AE99" s="23"/>
    </row>
    <row r="100" spans="2:32" x14ac:dyDescent="0.25">
      <c r="B100" s="25" t="s">
        <v>21</v>
      </c>
      <c r="C100" s="26">
        <f>C98*C99/1000</f>
        <v>0</v>
      </c>
      <c r="D100" s="26">
        <f t="shared" ref="D100:AE100" si="9">D98*D99/1000</f>
        <v>0</v>
      </c>
      <c r="E100" s="26">
        <f t="shared" si="9"/>
        <v>0</v>
      </c>
      <c r="F100" s="26">
        <f t="shared" si="9"/>
        <v>105</v>
      </c>
      <c r="G100" s="26">
        <f t="shared" si="9"/>
        <v>0</v>
      </c>
      <c r="H100" s="26">
        <f t="shared" si="9"/>
        <v>29.4</v>
      </c>
      <c r="I100" s="26">
        <f t="shared" si="9"/>
        <v>30</v>
      </c>
      <c r="J100" s="26">
        <f t="shared" si="9"/>
        <v>0</v>
      </c>
      <c r="K100" s="26">
        <f t="shared" si="9"/>
        <v>0</v>
      </c>
      <c r="L100" s="26">
        <f t="shared" si="9"/>
        <v>0</v>
      </c>
      <c r="M100" s="26">
        <f t="shared" si="9"/>
        <v>40</v>
      </c>
      <c r="N100" s="26">
        <f t="shared" si="9"/>
        <v>0</v>
      </c>
      <c r="O100" s="26">
        <f t="shared" si="9"/>
        <v>0</v>
      </c>
      <c r="P100" s="26">
        <f t="shared" si="9"/>
        <v>630</v>
      </c>
      <c r="Q100" s="26">
        <f t="shared" si="9"/>
        <v>352</v>
      </c>
      <c r="R100" s="26">
        <f t="shared" si="9"/>
        <v>0</v>
      </c>
      <c r="S100" s="26">
        <f t="shared" si="9"/>
        <v>50.7</v>
      </c>
      <c r="T100" s="26">
        <f t="shared" si="9"/>
        <v>151.25</v>
      </c>
      <c r="U100" s="26">
        <f t="shared" si="9"/>
        <v>270</v>
      </c>
      <c r="V100" s="26">
        <f t="shared" si="9"/>
        <v>36</v>
      </c>
      <c r="W100" s="26">
        <f t="shared" si="9"/>
        <v>120</v>
      </c>
      <c r="X100" s="26">
        <f t="shared" si="9"/>
        <v>320</v>
      </c>
      <c r="Y100" s="26">
        <f t="shared" si="9"/>
        <v>0</v>
      </c>
      <c r="Z100" s="26">
        <f t="shared" si="9"/>
        <v>0</v>
      </c>
      <c r="AA100" s="26">
        <f t="shared" si="9"/>
        <v>35</v>
      </c>
      <c r="AB100" s="26">
        <f t="shared" si="9"/>
        <v>84</v>
      </c>
      <c r="AC100" s="26">
        <f t="shared" si="9"/>
        <v>4.05</v>
      </c>
      <c r="AD100" s="26">
        <f t="shared" si="9"/>
        <v>0</v>
      </c>
      <c r="AE100" s="26">
        <f t="shared" si="9"/>
        <v>0</v>
      </c>
      <c r="AF100" s="27">
        <f>SUM(C100:AE100)</f>
        <v>2257.4000000000005</v>
      </c>
    </row>
    <row r="101" spans="2:32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3" spans="2:32" x14ac:dyDescent="0.25">
      <c r="C103" t="s">
        <v>22</v>
      </c>
      <c r="L103" t="s">
        <v>23</v>
      </c>
    </row>
    <row r="105" spans="2:32" ht="18.75" x14ac:dyDescent="0.25">
      <c r="B105" s="1"/>
      <c r="C105" s="1"/>
      <c r="D105" s="1"/>
      <c r="E105" s="2"/>
      <c r="F105" s="2"/>
      <c r="G105" s="1"/>
      <c r="H105" s="3" t="s">
        <v>0</v>
      </c>
      <c r="I105" s="2"/>
      <c r="J105" s="2"/>
      <c r="K105" s="2"/>
      <c r="L105" s="2"/>
      <c r="M105" s="1"/>
      <c r="N105" s="2"/>
      <c r="O105" s="2"/>
      <c r="P105" s="2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2" ht="15.75" x14ac:dyDescent="0.25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2" x14ac:dyDescent="0.25">
      <c r="B107" s="1"/>
      <c r="C107" s="2"/>
      <c r="D107" s="6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2" ht="15.75" x14ac:dyDescent="0.25">
      <c r="B108" s="7" t="s">
        <v>65</v>
      </c>
      <c r="C108" s="8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1"/>
      <c r="O108" s="1"/>
      <c r="P108" s="2"/>
      <c r="Q108" s="1"/>
      <c r="R108" s="1"/>
      <c r="S108" s="2" t="s">
        <v>1</v>
      </c>
      <c r="T108" s="1"/>
      <c r="U108" s="1"/>
      <c r="V108" s="1"/>
      <c r="W108" s="1"/>
      <c r="X108" s="1"/>
      <c r="Y108" s="1"/>
      <c r="Z108" s="1"/>
      <c r="AA108" s="1" t="s">
        <v>2</v>
      </c>
      <c r="AB108" s="1"/>
      <c r="AC108" s="1"/>
      <c r="AD108" s="1"/>
      <c r="AE108" s="1"/>
    </row>
    <row r="109" spans="2:32" x14ac:dyDescent="0.25">
      <c r="B109" s="1" t="s">
        <v>32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2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9"/>
      <c r="N110" s="2"/>
      <c r="O110" s="2"/>
      <c r="P110" s="2"/>
      <c r="Q110" s="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2" ht="15.75" x14ac:dyDescent="0.25">
      <c r="B111" s="9"/>
      <c r="C111" s="10"/>
      <c r="D111" s="11"/>
      <c r="E111" s="12" t="s">
        <v>3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1"/>
      <c r="S111" s="11"/>
      <c r="T111" s="11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2:32" ht="22.15" customHeight="1" x14ac:dyDescent="0.25">
      <c r="B112" s="17"/>
      <c r="C112" s="29" t="s">
        <v>4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 t="s">
        <v>88</v>
      </c>
      <c r="N112" s="30"/>
      <c r="O112" s="30"/>
      <c r="P112" s="30"/>
      <c r="Q112" s="30"/>
      <c r="R112" s="30"/>
      <c r="S112" s="30"/>
      <c r="T112" s="30"/>
      <c r="U112" s="30"/>
      <c r="V112" s="29" t="s">
        <v>89</v>
      </c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32" ht="48" x14ac:dyDescent="0.25">
      <c r="B113" s="18">
        <v>6</v>
      </c>
      <c r="C113" s="19" t="s">
        <v>5</v>
      </c>
      <c r="D113" s="19" t="s">
        <v>38</v>
      </c>
      <c r="E113" s="19" t="s">
        <v>6</v>
      </c>
      <c r="F113" s="19" t="s">
        <v>39</v>
      </c>
      <c r="G113" s="19" t="s">
        <v>15</v>
      </c>
      <c r="H113" s="19" t="s">
        <v>9</v>
      </c>
      <c r="I113" s="19" t="s">
        <v>10</v>
      </c>
      <c r="J113" s="19" t="s">
        <v>7</v>
      </c>
      <c r="K113" s="19" t="s">
        <v>40</v>
      </c>
      <c r="L113" s="19" t="s">
        <v>41</v>
      </c>
      <c r="M113" s="19" t="s">
        <v>13</v>
      </c>
      <c r="N113" s="20" t="s">
        <v>42</v>
      </c>
      <c r="O113" s="20" t="s">
        <v>28</v>
      </c>
      <c r="P113" s="22" t="s">
        <v>11</v>
      </c>
      <c r="Q113" s="20" t="s">
        <v>8</v>
      </c>
      <c r="R113" s="22" t="s">
        <v>14</v>
      </c>
      <c r="S113" s="20" t="s">
        <v>17</v>
      </c>
      <c r="T113" s="20" t="s">
        <v>16</v>
      </c>
      <c r="U113" s="22" t="s">
        <v>43</v>
      </c>
      <c r="V113" s="20" t="s">
        <v>44</v>
      </c>
      <c r="W113" s="22" t="s">
        <v>18</v>
      </c>
      <c r="X113" s="20" t="s">
        <v>45</v>
      </c>
      <c r="Y113" s="22" t="s">
        <v>46</v>
      </c>
      <c r="Z113" s="20" t="s">
        <v>30</v>
      </c>
      <c r="AA113" s="22" t="s">
        <v>47</v>
      </c>
      <c r="AB113" s="20" t="s">
        <v>36</v>
      </c>
      <c r="AC113" s="19" t="s">
        <v>25</v>
      </c>
      <c r="AD113" s="19" t="s">
        <v>48</v>
      </c>
      <c r="AE113" s="19" t="s">
        <v>49</v>
      </c>
    </row>
    <row r="114" spans="2:32" x14ac:dyDescent="0.25">
      <c r="B114" s="21" t="s">
        <v>66</v>
      </c>
      <c r="C114" s="20"/>
      <c r="D114" s="20"/>
      <c r="E114" s="20"/>
      <c r="F114" s="23"/>
      <c r="G114" s="23"/>
      <c r="H114" s="23"/>
      <c r="I114" s="20"/>
      <c r="J114" s="23"/>
      <c r="K114" s="23">
        <v>3000</v>
      </c>
      <c r="L114" s="23">
        <v>500</v>
      </c>
      <c r="M114" s="23">
        <v>500</v>
      </c>
      <c r="N114" s="20"/>
      <c r="O114" s="20"/>
      <c r="P114" s="20"/>
      <c r="Q114" s="23"/>
      <c r="R114" s="20"/>
      <c r="S114" s="23"/>
      <c r="T114" s="23"/>
      <c r="U114" s="23">
        <v>300</v>
      </c>
      <c r="V114" s="20"/>
      <c r="W114" s="20"/>
      <c r="X114" s="20"/>
      <c r="Y114" s="23"/>
      <c r="Z114" s="20"/>
      <c r="AA114" s="23">
        <v>200</v>
      </c>
      <c r="AB114" s="23"/>
      <c r="AC114" s="23">
        <v>170</v>
      </c>
      <c r="AD114" s="23"/>
      <c r="AE114" s="23"/>
    </row>
    <row r="115" spans="2:32" x14ac:dyDescent="0.25">
      <c r="B115" s="21" t="s">
        <v>67</v>
      </c>
      <c r="C115" s="20"/>
      <c r="D115" s="20"/>
      <c r="E115" s="20"/>
      <c r="F115" s="23"/>
      <c r="G115" s="23"/>
      <c r="H115" s="23">
        <v>400</v>
      </c>
      <c r="I115" s="20">
        <v>500</v>
      </c>
      <c r="J115" s="23"/>
      <c r="K115" s="23"/>
      <c r="L115" s="23"/>
      <c r="M115" s="23"/>
      <c r="N115" s="23">
        <v>2000</v>
      </c>
      <c r="O115" s="20"/>
      <c r="P115" s="20"/>
      <c r="Q115" s="23">
        <v>1500</v>
      </c>
      <c r="R115" s="20"/>
      <c r="S115" s="23"/>
      <c r="T115" s="23"/>
      <c r="U115" s="23">
        <v>200</v>
      </c>
      <c r="V115" s="20">
        <v>100</v>
      </c>
      <c r="W115" s="20"/>
      <c r="X115" s="20"/>
      <c r="Y115" s="23"/>
      <c r="Z115" s="20"/>
      <c r="AA115" s="23"/>
      <c r="AB115" s="23"/>
      <c r="AC115" s="23">
        <v>200</v>
      </c>
      <c r="AD115" s="23"/>
      <c r="AE115" s="23"/>
    </row>
    <row r="116" spans="2:32" x14ac:dyDescent="0.25">
      <c r="B116" s="21" t="s">
        <v>36</v>
      </c>
      <c r="C116" s="20"/>
      <c r="D116" s="20"/>
      <c r="E116" s="20"/>
      <c r="F116" s="23"/>
      <c r="G116" s="23"/>
      <c r="H116" s="23"/>
      <c r="I116" s="20"/>
      <c r="J116" s="23"/>
      <c r="K116" s="23"/>
      <c r="L116" s="23"/>
      <c r="M116" s="23"/>
      <c r="N116" s="23"/>
      <c r="O116" s="20"/>
      <c r="P116" s="20"/>
      <c r="Q116" s="23"/>
      <c r="R116" s="20"/>
      <c r="S116" s="23"/>
      <c r="T116" s="23"/>
      <c r="U116" s="23"/>
      <c r="V116" s="20"/>
      <c r="W116" s="20"/>
      <c r="X116" s="20"/>
      <c r="Y116" s="23"/>
      <c r="Z116" s="20"/>
      <c r="AA116" s="23"/>
      <c r="AB116" s="23">
        <v>1500</v>
      </c>
      <c r="AC116" s="23"/>
      <c r="AD116" s="23"/>
      <c r="AE116" s="23"/>
    </row>
    <row r="117" spans="2:32" x14ac:dyDescent="0.25">
      <c r="B117" s="24" t="s">
        <v>57</v>
      </c>
      <c r="C117" s="23"/>
      <c r="D117" s="23"/>
      <c r="E117" s="23"/>
      <c r="F117" s="23"/>
      <c r="G117" s="23"/>
      <c r="H117" s="23"/>
      <c r="I117" s="23"/>
      <c r="J117" s="23">
        <v>1325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>
        <v>500</v>
      </c>
      <c r="AB117" s="23"/>
      <c r="AC117" s="23"/>
      <c r="AD117" s="23"/>
      <c r="AE117" s="23"/>
    </row>
    <row r="118" spans="2:32" x14ac:dyDescent="0.25">
      <c r="B118" s="24" t="s">
        <v>64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>
        <v>2000</v>
      </c>
      <c r="AA118" s="23"/>
      <c r="AB118" s="23"/>
      <c r="AC118" s="23"/>
      <c r="AD118" s="23"/>
      <c r="AE118" s="23"/>
    </row>
    <row r="119" spans="2:32" x14ac:dyDescent="0.25">
      <c r="B119" s="25" t="s">
        <v>19</v>
      </c>
      <c r="C119" s="26">
        <f t="shared" ref="C119:AE119" si="10">C114+C115+C116+C117+C118</f>
        <v>0</v>
      </c>
      <c r="D119" s="26">
        <f t="shared" si="10"/>
        <v>0</v>
      </c>
      <c r="E119" s="26">
        <f t="shared" si="10"/>
        <v>0</v>
      </c>
      <c r="F119" s="26">
        <f t="shared" si="10"/>
        <v>0</v>
      </c>
      <c r="G119" s="26">
        <f t="shared" si="10"/>
        <v>0</v>
      </c>
      <c r="H119" s="26">
        <f t="shared" si="10"/>
        <v>400</v>
      </c>
      <c r="I119" s="26">
        <f t="shared" si="10"/>
        <v>500</v>
      </c>
      <c r="J119" s="26">
        <f t="shared" si="10"/>
        <v>1325</v>
      </c>
      <c r="K119" s="26">
        <f t="shared" si="10"/>
        <v>3000</v>
      </c>
      <c r="L119" s="26">
        <f t="shared" si="10"/>
        <v>500</v>
      </c>
      <c r="M119" s="26">
        <f t="shared" si="10"/>
        <v>500</v>
      </c>
      <c r="N119" s="26">
        <f t="shared" si="10"/>
        <v>2000</v>
      </c>
      <c r="O119" s="26">
        <f t="shared" si="10"/>
        <v>0</v>
      </c>
      <c r="P119" s="26">
        <f t="shared" si="10"/>
        <v>0</v>
      </c>
      <c r="Q119" s="26">
        <f t="shared" si="10"/>
        <v>1500</v>
      </c>
      <c r="R119" s="26">
        <f t="shared" si="10"/>
        <v>0</v>
      </c>
      <c r="S119" s="26">
        <f t="shared" si="10"/>
        <v>0</v>
      </c>
      <c r="T119" s="26">
        <f t="shared" si="10"/>
        <v>0</v>
      </c>
      <c r="U119" s="26">
        <f t="shared" si="10"/>
        <v>500</v>
      </c>
      <c r="V119" s="26">
        <f t="shared" si="10"/>
        <v>100</v>
      </c>
      <c r="W119" s="26">
        <f t="shared" si="10"/>
        <v>0</v>
      </c>
      <c r="X119" s="26">
        <f t="shared" si="10"/>
        <v>0</v>
      </c>
      <c r="Y119" s="26">
        <f t="shared" si="10"/>
        <v>0</v>
      </c>
      <c r="Z119" s="26">
        <f t="shared" si="10"/>
        <v>2000</v>
      </c>
      <c r="AA119" s="26">
        <f t="shared" si="10"/>
        <v>700</v>
      </c>
      <c r="AB119" s="26">
        <f t="shared" si="10"/>
        <v>1500</v>
      </c>
      <c r="AC119" s="26">
        <f t="shared" si="10"/>
        <v>370</v>
      </c>
      <c r="AD119" s="26">
        <f t="shared" si="10"/>
        <v>0</v>
      </c>
      <c r="AE119" s="26">
        <f t="shared" si="10"/>
        <v>0</v>
      </c>
    </row>
    <row r="120" spans="2:32" x14ac:dyDescent="0.25">
      <c r="B120" s="24" t="s">
        <v>20</v>
      </c>
      <c r="C120" s="23">
        <v>110</v>
      </c>
      <c r="D120" s="23">
        <v>80</v>
      </c>
      <c r="E120" s="23">
        <v>45</v>
      </c>
      <c r="F120" s="23">
        <v>42</v>
      </c>
      <c r="G120" s="23">
        <v>42</v>
      </c>
      <c r="H120" s="23">
        <v>42</v>
      </c>
      <c r="I120" s="23">
        <v>60</v>
      </c>
      <c r="J120" s="23">
        <v>480</v>
      </c>
      <c r="K120" s="23">
        <v>100</v>
      </c>
      <c r="L120" s="23">
        <v>55</v>
      </c>
      <c r="M120" s="23">
        <v>80</v>
      </c>
      <c r="N120" s="23">
        <v>60</v>
      </c>
      <c r="O120" s="23">
        <v>110</v>
      </c>
      <c r="P120" s="23">
        <v>420</v>
      </c>
      <c r="Q120" s="23">
        <v>220</v>
      </c>
      <c r="R120" s="23">
        <v>330</v>
      </c>
      <c r="S120" s="23">
        <v>260</v>
      </c>
      <c r="T120" s="23">
        <v>275</v>
      </c>
      <c r="U120" s="23">
        <v>600</v>
      </c>
      <c r="V120" s="23">
        <v>180</v>
      </c>
      <c r="W120" s="23">
        <v>1200</v>
      </c>
      <c r="X120" s="23">
        <v>160</v>
      </c>
      <c r="Y120" s="23">
        <v>180</v>
      </c>
      <c r="Z120" s="23">
        <v>150</v>
      </c>
      <c r="AA120" s="23">
        <v>70</v>
      </c>
      <c r="AB120" s="23">
        <v>56</v>
      </c>
      <c r="AC120" s="23">
        <v>15</v>
      </c>
      <c r="AD120" s="23">
        <v>242</v>
      </c>
      <c r="AE120" s="23"/>
    </row>
    <row r="121" spans="2:32" x14ac:dyDescent="0.25">
      <c r="B121" s="25" t="s">
        <v>21</v>
      </c>
      <c r="C121" s="26">
        <f>C119*C120/1000</f>
        <v>0</v>
      </c>
      <c r="D121" s="26">
        <f t="shared" ref="D121:AE121" si="11">D119*D120/1000</f>
        <v>0</v>
      </c>
      <c r="E121" s="26">
        <f t="shared" si="11"/>
        <v>0</v>
      </c>
      <c r="F121" s="26">
        <f t="shared" si="11"/>
        <v>0</v>
      </c>
      <c r="G121" s="26">
        <f t="shared" si="11"/>
        <v>0</v>
      </c>
      <c r="H121" s="26">
        <f t="shared" si="11"/>
        <v>16.8</v>
      </c>
      <c r="I121" s="26">
        <f t="shared" si="11"/>
        <v>30</v>
      </c>
      <c r="J121" s="26">
        <f t="shared" si="11"/>
        <v>636</v>
      </c>
      <c r="K121" s="26">
        <f t="shared" si="11"/>
        <v>300</v>
      </c>
      <c r="L121" s="26">
        <f t="shared" si="11"/>
        <v>27.5</v>
      </c>
      <c r="M121" s="26">
        <f t="shared" si="11"/>
        <v>40</v>
      </c>
      <c r="N121" s="26">
        <f t="shared" si="11"/>
        <v>120</v>
      </c>
      <c r="O121" s="26">
        <f t="shared" si="11"/>
        <v>0</v>
      </c>
      <c r="P121" s="26">
        <f t="shared" si="11"/>
        <v>0</v>
      </c>
      <c r="Q121" s="26">
        <f t="shared" si="11"/>
        <v>330</v>
      </c>
      <c r="R121" s="26">
        <f t="shared" si="11"/>
        <v>0</v>
      </c>
      <c r="S121" s="26">
        <f t="shared" si="11"/>
        <v>0</v>
      </c>
      <c r="T121" s="26">
        <f t="shared" si="11"/>
        <v>0</v>
      </c>
      <c r="U121" s="26">
        <f t="shared" si="11"/>
        <v>300</v>
      </c>
      <c r="V121" s="26">
        <f t="shared" si="11"/>
        <v>18</v>
      </c>
      <c r="W121" s="26">
        <f t="shared" si="11"/>
        <v>0</v>
      </c>
      <c r="X121" s="26">
        <f t="shared" si="11"/>
        <v>0</v>
      </c>
      <c r="Y121" s="26">
        <f t="shared" si="11"/>
        <v>0</v>
      </c>
      <c r="Z121" s="26">
        <f t="shared" si="11"/>
        <v>300</v>
      </c>
      <c r="AA121" s="26">
        <f t="shared" si="11"/>
        <v>49</v>
      </c>
      <c r="AB121" s="26">
        <f t="shared" si="11"/>
        <v>84</v>
      </c>
      <c r="AC121" s="26">
        <f t="shared" si="11"/>
        <v>5.55</v>
      </c>
      <c r="AD121" s="26">
        <f t="shared" si="11"/>
        <v>0</v>
      </c>
      <c r="AE121" s="26">
        <f t="shared" si="11"/>
        <v>0</v>
      </c>
      <c r="AF121" s="27">
        <f>SUM(C121:AE121)</f>
        <v>2256.8500000000004</v>
      </c>
    </row>
    <row r="122" spans="2:32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4" spans="2:32" x14ac:dyDescent="0.25">
      <c r="C124" t="s">
        <v>22</v>
      </c>
      <c r="L124" t="s">
        <v>23</v>
      </c>
    </row>
    <row r="125" spans="2:32" ht="18.75" x14ac:dyDescent="0.25">
      <c r="B125" s="1"/>
      <c r="C125" s="1"/>
      <c r="D125" s="1"/>
      <c r="E125" s="2"/>
      <c r="F125" s="2"/>
      <c r="G125" s="1"/>
      <c r="H125" s="3" t="s">
        <v>0</v>
      </c>
      <c r="I125" s="2"/>
      <c r="J125" s="2"/>
      <c r="K125" s="2"/>
      <c r="L125" s="2"/>
      <c r="M125" s="1"/>
      <c r="N125" s="2"/>
      <c r="O125" s="2"/>
      <c r="P125" s="2"/>
      <c r="Q125" s="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2" ht="7.15" customHeight="1" x14ac:dyDescent="0.25"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2" ht="9" customHeight="1" x14ac:dyDescent="0.25">
      <c r="B127" s="1"/>
      <c r="C127" s="2"/>
      <c r="D127" s="6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2" ht="15.75" x14ac:dyDescent="0.25">
      <c r="B128" s="7" t="s">
        <v>68</v>
      </c>
      <c r="C128" s="8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1"/>
      <c r="O128" s="1"/>
      <c r="P128" s="2"/>
      <c r="Q128" s="1"/>
      <c r="R128" s="1"/>
      <c r="S128" s="2" t="s">
        <v>1</v>
      </c>
      <c r="T128" s="1"/>
      <c r="U128" s="1"/>
      <c r="V128" s="1"/>
      <c r="W128" s="1"/>
      <c r="X128" s="1"/>
      <c r="Y128" s="1"/>
      <c r="Z128" s="1"/>
      <c r="AA128" s="1" t="s">
        <v>2</v>
      </c>
      <c r="AB128" s="1"/>
      <c r="AC128" s="1"/>
      <c r="AD128" s="1"/>
      <c r="AE128" s="1"/>
    </row>
    <row r="129" spans="2:32" x14ac:dyDescent="0.25">
      <c r="B129" s="1" t="s">
        <v>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9"/>
      <c r="N130" s="2"/>
      <c r="O130" s="2"/>
      <c r="P130" s="2"/>
      <c r="Q130" s="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2" ht="15.75" x14ac:dyDescent="0.25">
      <c r="B131" s="9"/>
      <c r="C131" s="10"/>
      <c r="D131" s="11"/>
      <c r="E131" s="12" t="s">
        <v>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4"/>
      <c r="R131" s="11"/>
      <c r="S131" s="11"/>
      <c r="T131" s="11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2" ht="20.45" customHeight="1" x14ac:dyDescent="0.25">
      <c r="B132" s="17"/>
      <c r="C132" s="29" t="s">
        <v>4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 t="s">
        <v>88</v>
      </c>
      <c r="N132" s="30"/>
      <c r="O132" s="30"/>
      <c r="P132" s="30"/>
      <c r="Q132" s="30"/>
      <c r="R132" s="30"/>
      <c r="S132" s="30"/>
      <c r="T132" s="30"/>
      <c r="U132" s="30"/>
      <c r="V132" s="29" t="s">
        <v>89</v>
      </c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2:32" ht="48" x14ac:dyDescent="0.25">
      <c r="B133" s="18">
        <v>7</v>
      </c>
      <c r="C133" s="19" t="s">
        <v>5</v>
      </c>
      <c r="D133" s="19" t="s">
        <v>38</v>
      </c>
      <c r="E133" s="19" t="s">
        <v>6</v>
      </c>
      <c r="F133" s="19" t="s">
        <v>39</v>
      </c>
      <c r="G133" s="19" t="s">
        <v>15</v>
      </c>
      <c r="H133" s="19" t="s">
        <v>9</v>
      </c>
      <c r="I133" s="19" t="s">
        <v>10</v>
      </c>
      <c r="J133" s="19" t="s">
        <v>7</v>
      </c>
      <c r="K133" s="19" t="s">
        <v>40</v>
      </c>
      <c r="L133" s="19" t="s">
        <v>41</v>
      </c>
      <c r="M133" s="19" t="s">
        <v>13</v>
      </c>
      <c r="N133" s="20" t="s">
        <v>42</v>
      </c>
      <c r="O133" s="20" t="s">
        <v>28</v>
      </c>
      <c r="P133" s="22" t="s">
        <v>11</v>
      </c>
      <c r="Q133" s="20" t="s">
        <v>8</v>
      </c>
      <c r="R133" s="22" t="s">
        <v>14</v>
      </c>
      <c r="S133" s="20" t="s">
        <v>17</v>
      </c>
      <c r="T133" s="20" t="s">
        <v>16</v>
      </c>
      <c r="U133" s="22" t="s">
        <v>43</v>
      </c>
      <c r="V133" s="20" t="s">
        <v>44</v>
      </c>
      <c r="W133" s="22" t="s">
        <v>18</v>
      </c>
      <c r="X133" s="20" t="s">
        <v>45</v>
      </c>
      <c r="Y133" s="22" t="s">
        <v>46</v>
      </c>
      <c r="Z133" s="20" t="s">
        <v>30</v>
      </c>
      <c r="AA133" s="22" t="s">
        <v>47</v>
      </c>
      <c r="AB133" s="20" t="s">
        <v>36</v>
      </c>
      <c r="AC133" s="19" t="s">
        <v>25</v>
      </c>
      <c r="AD133" s="19" t="s">
        <v>48</v>
      </c>
      <c r="AE133" s="19" t="s">
        <v>49</v>
      </c>
    </row>
    <row r="134" spans="2:32" x14ac:dyDescent="0.25">
      <c r="B134" s="21" t="s">
        <v>50</v>
      </c>
      <c r="C134" s="20"/>
      <c r="D134" s="20"/>
      <c r="E134" s="20">
        <v>1500</v>
      </c>
      <c r="F134" s="23">
        <v>800</v>
      </c>
      <c r="G134" s="23">
        <v>320</v>
      </c>
      <c r="H134" s="23">
        <v>300</v>
      </c>
      <c r="I134" s="20">
        <v>350</v>
      </c>
      <c r="J134" s="23"/>
      <c r="K134" s="23"/>
      <c r="L134" s="23"/>
      <c r="M134" s="23"/>
      <c r="N134" s="20"/>
      <c r="O134" s="20"/>
      <c r="P134" s="20">
        <v>1500</v>
      </c>
      <c r="Q134" s="23"/>
      <c r="R134" s="20"/>
      <c r="S134" s="23">
        <v>200</v>
      </c>
      <c r="T134" s="23">
        <v>500</v>
      </c>
      <c r="U134" s="23">
        <v>300</v>
      </c>
      <c r="V134" s="20"/>
      <c r="W134" s="20"/>
      <c r="X134" s="20"/>
      <c r="Y134" s="23"/>
      <c r="Z134" s="20"/>
      <c r="AA134" s="23"/>
      <c r="AB134" s="23"/>
      <c r="AC134" s="23">
        <v>140</v>
      </c>
      <c r="AD134" s="23"/>
      <c r="AE134" s="23"/>
    </row>
    <row r="135" spans="2:32" ht="24" x14ac:dyDescent="0.25">
      <c r="B135" s="21" t="s">
        <v>51</v>
      </c>
      <c r="C135" s="20"/>
      <c r="D135" s="20"/>
      <c r="E135" s="20"/>
      <c r="F135" s="23"/>
      <c r="G135" s="23"/>
      <c r="H135" s="23">
        <v>200</v>
      </c>
      <c r="I135" s="20"/>
      <c r="J135" s="23"/>
      <c r="K135" s="23"/>
      <c r="L135" s="23">
        <v>2500</v>
      </c>
      <c r="M135" s="23"/>
      <c r="N135" s="23"/>
      <c r="O135" s="20"/>
      <c r="P135" s="20"/>
      <c r="Q135" s="23">
        <v>1200</v>
      </c>
      <c r="R135" s="20"/>
      <c r="S135" s="23"/>
      <c r="T135" s="23"/>
      <c r="U135" s="23">
        <v>300</v>
      </c>
      <c r="V135" s="20">
        <v>200</v>
      </c>
      <c r="W135" s="20"/>
      <c r="X135" s="20"/>
      <c r="Y135" s="23"/>
      <c r="Z135" s="20"/>
      <c r="AA135" s="23"/>
      <c r="AB135" s="23"/>
      <c r="AC135" s="23">
        <v>150</v>
      </c>
      <c r="AD135" s="23"/>
      <c r="AE135" s="23"/>
    </row>
    <row r="136" spans="2:32" x14ac:dyDescent="0.25">
      <c r="B136" s="21" t="s">
        <v>36</v>
      </c>
      <c r="C136" s="20"/>
      <c r="D136" s="20"/>
      <c r="E136" s="20"/>
      <c r="F136" s="23"/>
      <c r="G136" s="23"/>
      <c r="H136" s="23"/>
      <c r="I136" s="20"/>
      <c r="J136" s="23"/>
      <c r="K136" s="23"/>
      <c r="L136" s="23"/>
      <c r="M136" s="23"/>
      <c r="N136" s="23"/>
      <c r="O136" s="20"/>
      <c r="P136" s="20"/>
      <c r="Q136" s="23"/>
      <c r="R136" s="20"/>
      <c r="S136" s="23"/>
      <c r="T136" s="23"/>
      <c r="U136" s="23"/>
      <c r="V136" s="20"/>
      <c r="W136" s="20"/>
      <c r="X136" s="20"/>
      <c r="Y136" s="23"/>
      <c r="Z136" s="20"/>
      <c r="AA136" s="23"/>
      <c r="AB136" s="23">
        <v>1500</v>
      </c>
      <c r="AC136" s="23"/>
      <c r="AD136" s="23"/>
      <c r="AE136" s="23"/>
    </row>
    <row r="137" spans="2:32" x14ac:dyDescent="0.25">
      <c r="B137" s="24" t="s">
        <v>52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>
        <v>100</v>
      </c>
      <c r="X137" s="23"/>
      <c r="Y137" s="23"/>
      <c r="Z137" s="23"/>
      <c r="AA137" s="23">
        <v>500</v>
      </c>
      <c r="AB137" s="23"/>
      <c r="AC137" s="23"/>
      <c r="AD137" s="23"/>
      <c r="AE137" s="23"/>
    </row>
    <row r="138" spans="2:32" x14ac:dyDescent="0.25">
      <c r="B138" s="24" t="s">
        <v>29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>
        <v>1500</v>
      </c>
      <c r="Y138" s="23"/>
      <c r="Z138" s="23"/>
      <c r="AA138" s="23"/>
      <c r="AB138" s="23"/>
      <c r="AC138" s="23"/>
      <c r="AD138" s="23"/>
      <c r="AE138" s="23"/>
    </row>
    <row r="139" spans="2:32" x14ac:dyDescent="0.25">
      <c r="B139" s="25" t="s">
        <v>19</v>
      </c>
      <c r="C139" s="26">
        <f t="shared" ref="C139:AE139" si="12">C134+C135+C136+C137+C138</f>
        <v>0</v>
      </c>
      <c r="D139" s="26">
        <f t="shared" si="12"/>
        <v>0</v>
      </c>
      <c r="E139" s="26">
        <f t="shared" si="12"/>
        <v>1500</v>
      </c>
      <c r="F139" s="26">
        <f t="shared" si="12"/>
        <v>800</v>
      </c>
      <c r="G139" s="26">
        <f t="shared" si="12"/>
        <v>320</v>
      </c>
      <c r="H139" s="26">
        <f t="shared" si="12"/>
        <v>500</v>
      </c>
      <c r="I139" s="26">
        <f t="shared" si="12"/>
        <v>350</v>
      </c>
      <c r="J139" s="26">
        <f t="shared" si="12"/>
        <v>0</v>
      </c>
      <c r="K139" s="26">
        <f t="shared" si="12"/>
        <v>0</v>
      </c>
      <c r="L139" s="26">
        <f t="shared" si="12"/>
        <v>2500</v>
      </c>
      <c r="M139" s="26">
        <f t="shared" si="12"/>
        <v>0</v>
      </c>
      <c r="N139" s="26">
        <f t="shared" si="12"/>
        <v>0</v>
      </c>
      <c r="O139" s="26">
        <f t="shared" si="12"/>
        <v>0</v>
      </c>
      <c r="P139" s="26">
        <f t="shared" si="12"/>
        <v>1500</v>
      </c>
      <c r="Q139" s="26">
        <f t="shared" si="12"/>
        <v>1200</v>
      </c>
      <c r="R139" s="26">
        <f t="shared" si="12"/>
        <v>0</v>
      </c>
      <c r="S139" s="26">
        <f t="shared" si="12"/>
        <v>200</v>
      </c>
      <c r="T139" s="26">
        <f t="shared" si="12"/>
        <v>500</v>
      </c>
      <c r="U139" s="26">
        <f t="shared" si="12"/>
        <v>600</v>
      </c>
      <c r="V139" s="26">
        <f t="shared" si="12"/>
        <v>200</v>
      </c>
      <c r="W139" s="26">
        <f t="shared" si="12"/>
        <v>100</v>
      </c>
      <c r="X139" s="26">
        <f t="shared" si="12"/>
        <v>1500</v>
      </c>
      <c r="Y139" s="26">
        <f t="shared" si="12"/>
        <v>0</v>
      </c>
      <c r="Z139" s="26">
        <f t="shared" si="12"/>
        <v>0</v>
      </c>
      <c r="AA139" s="26">
        <f t="shared" si="12"/>
        <v>500</v>
      </c>
      <c r="AB139" s="26">
        <f t="shared" si="12"/>
        <v>1500</v>
      </c>
      <c r="AC139" s="26">
        <f t="shared" si="12"/>
        <v>290</v>
      </c>
      <c r="AD139" s="26">
        <f t="shared" si="12"/>
        <v>0</v>
      </c>
      <c r="AE139" s="26">
        <f t="shared" si="12"/>
        <v>0</v>
      </c>
    </row>
    <row r="140" spans="2:32" x14ac:dyDescent="0.25">
      <c r="B140" s="24" t="s">
        <v>20</v>
      </c>
      <c r="C140" s="23">
        <v>110</v>
      </c>
      <c r="D140" s="23">
        <v>80</v>
      </c>
      <c r="E140" s="23">
        <v>45</v>
      </c>
      <c r="F140" s="23">
        <v>42</v>
      </c>
      <c r="G140" s="23">
        <v>42</v>
      </c>
      <c r="H140" s="23">
        <v>42</v>
      </c>
      <c r="I140" s="23">
        <v>60</v>
      </c>
      <c r="J140" s="23">
        <v>480</v>
      </c>
      <c r="K140" s="23">
        <v>100</v>
      </c>
      <c r="L140" s="23">
        <v>55</v>
      </c>
      <c r="M140" s="23">
        <v>80</v>
      </c>
      <c r="N140" s="23">
        <v>60</v>
      </c>
      <c r="O140" s="23">
        <v>110</v>
      </c>
      <c r="P140" s="23">
        <v>420</v>
      </c>
      <c r="Q140" s="23">
        <v>220</v>
      </c>
      <c r="R140" s="23">
        <v>330</v>
      </c>
      <c r="S140" s="23">
        <v>260</v>
      </c>
      <c r="T140" s="23">
        <v>275</v>
      </c>
      <c r="U140" s="23">
        <v>600</v>
      </c>
      <c r="V140" s="23">
        <v>180</v>
      </c>
      <c r="W140" s="23">
        <v>1200</v>
      </c>
      <c r="X140" s="23">
        <v>160</v>
      </c>
      <c r="Y140" s="23">
        <v>180</v>
      </c>
      <c r="Z140" s="23">
        <v>150</v>
      </c>
      <c r="AA140" s="23">
        <v>70</v>
      </c>
      <c r="AB140" s="23">
        <v>56</v>
      </c>
      <c r="AC140" s="23">
        <v>15</v>
      </c>
      <c r="AD140" s="23">
        <v>22</v>
      </c>
      <c r="AE140" s="23"/>
    </row>
    <row r="141" spans="2:32" x14ac:dyDescent="0.25">
      <c r="B141" s="25" t="s">
        <v>21</v>
      </c>
      <c r="C141" s="26">
        <f>C139*C140/1000</f>
        <v>0</v>
      </c>
      <c r="D141" s="26">
        <f t="shared" ref="D141:AE141" si="13">D139*D140/1000</f>
        <v>0</v>
      </c>
      <c r="E141" s="26">
        <f t="shared" si="13"/>
        <v>67.5</v>
      </c>
      <c r="F141" s="26">
        <f t="shared" si="13"/>
        <v>33.6</v>
      </c>
      <c r="G141" s="26">
        <f t="shared" si="13"/>
        <v>13.44</v>
      </c>
      <c r="H141" s="26">
        <f t="shared" si="13"/>
        <v>21</v>
      </c>
      <c r="I141" s="26">
        <f t="shared" si="13"/>
        <v>21</v>
      </c>
      <c r="J141" s="26">
        <f t="shared" si="13"/>
        <v>0</v>
      </c>
      <c r="K141" s="26">
        <f t="shared" si="13"/>
        <v>0</v>
      </c>
      <c r="L141" s="26">
        <f t="shared" si="13"/>
        <v>137.5</v>
      </c>
      <c r="M141" s="26">
        <f t="shared" si="13"/>
        <v>0</v>
      </c>
      <c r="N141" s="26">
        <f t="shared" si="13"/>
        <v>0</v>
      </c>
      <c r="O141" s="26">
        <f t="shared" si="13"/>
        <v>0</v>
      </c>
      <c r="P141" s="26">
        <f t="shared" si="13"/>
        <v>630</v>
      </c>
      <c r="Q141" s="26">
        <f t="shared" si="13"/>
        <v>264</v>
      </c>
      <c r="R141" s="26">
        <f t="shared" si="13"/>
        <v>0</v>
      </c>
      <c r="S141" s="26">
        <f t="shared" si="13"/>
        <v>52</v>
      </c>
      <c r="T141" s="26">
        <f t="shared" si="13"/>
        <v>137.5</v>
      </c>
      <c r="U141" s="26">
        <f t="shared" si="13"/>
        <v>360</v>
      </c>
      <c r="V141" s="26">
        <f t="shared" si="13"/>
        <v>36</v>
      </c>
      <c r="W141" s="26">
        <f t="shared" si="13"/>
        <v>120</v>
      </c>
      <c r="X141" s="26">
        <f t="shared" si="13"/>
        <v>240</v>
      </c>
      <c r="Y141" s="26">
        <f t="shared" si="13"/>
        <v>0</v>
      </c>
      <c r="Z141" s="26">
        <f t="shared" si="13"/>
        <v>0</v>
      </c>
      <c r="AA141" s="26">
        <f t="shared" si="13"/>
        <v>35</v>
      </c>
      <c r="AB141" s="26">
        <f t="shared" si="13"/>
        <v>84</v>
      </c>
      <c r="AC141" s="26">
        <f t="shared" si="13"/>
        <v>4.3499999999999996</v>
      </c>
      <c r="AD141" s="26">
        <f t="shared" si="13"/>
        <v>0</v>
      </c>
      <c r="AE141" s="26">
        <f t="shared" si="13"/>
        <v>0</v>
      </c>
      <c r="AF141" s="27">
        <f>SUM(C141:AE141)</f>
        <v>2256.89</v>
      </c>
    </row>
    <row r="142" spans="2:32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4" spans="2:32" ht="18" customHeight="1" x14ac:dyDescent="0.25">
      <c r="C144" t="s">
        <v>22</v>
      </c>
      <c r="L144" t="s">
        <v>23</v>
      </c>
    </row>
    <row r="145" spans="2:31" ht="18.75" x14ac:dyDescent="0.25">
      <c r="B145" s="1"/>
      <c r="C145" s="1"/>
      <c r="D145" s="1"/>
      <c r="E145" s="2"/>
      <c r="F145" s="2"/>
      <c r="G145" s="1"/>
      <c r="H145" s="3" t="s">
        <v>0</v>
      </c>
      <c r="I145" s="2"/>
      <c r="J145" s="2"/>
      <c r="K145" s="2"/>
      <c r="L145" s="2"/>
      <c r="M145" s="1"/>
      <c r="N145" s="2"/>
      <c r="O145" s="2"/>
      <c r="P145" s="2"/>
      <c r="Q145" s="4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9.6" customHeight="1" x14ac:dyDescent="0.25"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9" customHeight="1" x14ac:dyDescent="0.25">
      <c r="B147" s="1"/>
      <c r="C147" s="2"/>
      <c r="D147" s="6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x14ac:dyDescent="0.25">
      <c r="B148" s="7" t="s">
        <v>69</v>
      </c>
      <c r="C148" s="8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1"/>
      <c r="O148" s="1"/>
      <c r="P148" s="2"/>
      <c r="Q148" s="1"/>
      <c r="R148" s="1"/>
      <c r="S148" s="2" t="s">
        <v>1</v>
      </c>
      <c r="T148" s="1"/>
      <c r="U148" s="1"/>
      <c r="V148" s="1"/>
      <c r="W148" s="1"/>
      <c r="X148" s="1"/>
      <c r="Y148" s="1"/>
      <c r="Z148" s="1"/>
      <c r="AA148" s="1" t="s">
        <v>2</v>
      </c>
      <c r="AB148" s="1"/>
      <c r="AC148" s="1"/>
      <c r="AD148" s="1"/>
      <c r="AE148" s="1"/>
    </row>
    <row r="149" spans="2:31" x14ac:dyDescent="0.25">
      <c r="B149" s="1" t="s">
        <v>34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9"/>
      <c r="N150" s="2"/>
      <c r="O150" s="2"/>
      <c r="P150" s="2"/>
      <c r="Q150" s="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7.45" customHeight="1" x14ac:dyDescent="0.25">
      <c r="B151" s="9"/>
      <c r="C151" s="10"/>
      <c r="D151" s="11"/>
      <c r="E151" s="12" t="s">
        <v>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4"/>
      <c r="R151" s="11"/>
      <c r="S151" s="11"/>
      <c r="T151" s="11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21" customHeight="1" x14ac:dyDescent="0.25">
      <c r="B152" s="17"/>
      <c r="C152" s="29" t="s">
        <v>4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 t="s">
        <v>88</v>
      </c>
      <c r="N152" s="30"/>
      <c r="O152" s="30"/>
      <c r="P152" s="30"/>
      <c r="Q152" s="30"/>
      <c r="R152" s="30"/>
      <c r="S152" s="30"/>
      <c r="T152" s="30"/>
      <c r="U152" s="30"/>
      <c r="V152" s="29" t="s">
        <v>89</v>
      </c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2:31" ht="48" x14ac:dyDescent="0.25">
      <c r="B153" s="18">
        <v>8</v>
      </c>
      <c r="C153" s="19" t="s">
        <v>5</v>
      </c>
      <c r="D153" s="19" t="s">
        <v>38</v>
      </c>
      <c r="E153" s="19" t="s">
        <v>6</v>
      </c>
      <c r="F153" s="19" t="s">
        <v>39</v>
      </c>
      <c r="G153" s="19" t="s">
        <v>15</v>
      </c>
      <c r="H153" s="19" t="s">
        <v>9</v>
      </c>
      <c r="I153" s="19" t="s">
        <v>10</v>
      </c>
      <c r="J153" s="19" t="s">
        <v>7</v>
      </c>
      <c r="K153" s="19" t="s">
        <v>40</v>
      </c>
      <c r="L153" s="19" t="s">
        <v>41</v>
      </c>
      <c r="M153" s="19" t="s">
        <v>13</v>
      </c>
      <c r="N153" s="20" t="s">
        <v>42</v>
      </c>
      <c r="O153" s="20" t="s">
        <v>28</v>
      </c>
      <c r="P153" s="22" t="s">
        <v>11</v>
      </c>
      <c r="Q153" s="20" t="s">
        <v>8</v>
      </c>
      <c r="R153" s="22" t="s">
        <v>14</v>
      </c>
      <c r="S153" s="20" t="s">
        <v>17</v>
      </c>
      <c r="T153" s="20" t="s">
        <v>16</v>
      </c>
      <c r="U153" s="22" t="s">
        <v>43</v>
      </c>
      <c r="V153" s="20" t="s">
        <v>44</v>
      </c>
      <c r="W153" s="22" t="s">
        <v>18</v>
      </c>
      <c r="X153" s="20" t="s">
        <v>45</v>
      </c>
      <c r="Y153" s="22" t="s">
        <v>46</v>
      </c>
      <c r="Z153" s="20" t="s">
        <v>30</v>
      </c>
      <c r="AA153" s="22" t="s">
        <v>47</v>
      </c>
      <c r="AB153" s="20" t="s">
        <v>36</v>
      </c>
      <c r="AC153" s="19" t="s">
        <v>25</v>
      </c>
      <c r="AD153" s="19" t="s">
        <v>48</v>
      </c>
      <c r="AE153" s="19" t="s">
        <v>49</v>
      </c>
    </row>
    <row r="154" spans="2:31" x14ac:dyDescent="0.25">
      <c r="B154" s="21" t="s">
        <v>54</v>
      </c>
      <c r="C154" s="20"/>
      <c r="D154" s="20"/>
      <c r="E154" s="20"/>
      <c r="F154" s="23">
        <v>600</v>
      </c>
      <c r="G154" s="23"/>
      <c r="H154" s="23">
        <v>300</v>
      </c>
      <c r="I154" s="20">
        <v>300</v>
      </c>
      <c r="J154" s="23"/>
      <c r="K154" s="23"/>
      <c r="L154" s="23">
        <v>500</v>
      </c>
      <c r="M154" s="23">
        <v>100</v>
      </c>
      <c r="N154" s="20"/>
      <c r="O154" s="20"/>
      <c r="P154" s="20"/>
      <c r="Q154" s="23">
        <v>1600</v>
      </c>
      <c r="R154" s="20"/>
      <c r="S154" s="23">
        <v>230</v>
      </c>
      <c r="T154" s="23"/>
      <c r="U154" s="23">
        <v>200</v>
      </c>
      <c r="V154" s="20">
        <v>200</v>
      </c>
      <c r="W154" s="20"/>
      <c r="X154" s="20"/>
      <c r="Y154" s="23"/>
      <c r="Z154" s="20"/>
      <c r="AA154" s="23"/>
      <c r="AB154" s="23"/>
      <c r="AC154" s="23">
        <v>170</v>
      </c>
      <c r="AD154" s="23"/>
      <c r="AE154" s="23"/>
    </row>
    <row r="155" spans="2:31" ht="24" x14ac:dyDescent="0.25">
      <c r="B155" s="21" t="s">
        <v>37</v>
      </c>
      <c r="C155" s="20"/>
      <c r="D155" s="20"/>
      <c r="E155" s="20"/>
      <c r="F155" s="23">
        <v>3500</v>
      </c>
      <c r="G155" s="23"/>
      <c r="H155" s="23">
        <v>200</v>
      </c>
      <c r="I155" s="20"/>
      <c r="J155" s="23"/>
      <c r="K155" s="23"/>
      <c r="L155" s="23"/>
      <c r="M155" s="23"/>
      <c r="N155" s="23"/>
      <c r="O155" s="20"/>
      <c r="P155" s="20"/>
      <c r="Q155" s="23"/>
      <c r="R155" s="20"/>
      <c r="S155" s="23"/>
      <c r="T155" s="23"/>
      <c r="U155" s="23">
        <v>300</v>
      </c>
      <c r="V155" s="20"/>
      <c r="W155" s="20"/>
      <c r="X155" s="20"/>
      <c r="Y155" s="23"/>
      <c r="Z155" s="20"/>
      <c r="AA155" s="23"/>
      <c r="AB155" s="23"/>
      <c r="AC155" s="23">
        <v>170</v>
      </c>
      <c r="AD155" s="23"/>
      <c r="AE155" s="23"/>
    </row>
    <row r="156" spans="2:31" x14ac:dyDescent="0.25">
      <c r="B156" s="21" t="s">
        <v>36</v>
      </c>
      <c r="C156" s="20"/>
      <c r="D156" s="20"/>
      <c r="E156" s="20"/>
      <c r="F156" s="23"/>
      <c r="G156" s="23"/>
      <c r="H156" s="23"/>
      <c r="I156" s="20"/>
      <c r="J156" s="23"/>
      <c r="K156" s="23"/>
      <c r="L156" s="23"/>
      <c r="M156" s="23"/>
      <c r="N156" s="23"/>
      <c r="O156" s="20"/>
      <c r="P156" s="20"/>
      <c r="Q156" s="23"/>
      <c r="R156" s="20"/>
      <c r="S156" s="23"/>
      <c r="T156" s="23"/>
      <c r="U156" s="23"/>
      <c r="V156" s="20"/>
      <c r="W156" s="20"/>
      <c r="X156" s="20"/>
      <c r="Y156" s="23"/>
      <c r="Z156" s="20"/>
      <c r="AA156" s="23"/>
      <c r="AB156" s="23">
        <v>1500</v>
      </c>
      <c r="AC156" s="23"/>
      <c r="AD156" s="23"/>
      <c r="AE156" s="23"/>
    </row>
    <row r="157" spans="2:31" x14ac:dyDescent="0.25">
      <c r="B157" s="24" t="s">
        <v>52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>
        <v>100</v>
      </c>
      <c r="X157" s="23"/>
      <c r="Y157" s="23"/>
      <c r="Z157" s="23"/>
      <c r="AA157" s="23">
        <v>600</v>
      </c>
      <c r="AB157" s="23"/>
      <c r="AC157" s="23"/>
      <c r="AD157" s="23"/>
      <c r="AE157" s="23"/>
    </row>
    <row r="158" spans="2:31" x14ac:dyDescent="0.25">
      <c r="B158" s="24" t="s">
        <v>12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>
        <v>1222</v>
      </c>
      <c r="AA158" s="23"/>
      <c r="AB158" s="23"/>
      <c r="AC158" s="23"/>
      <c r="AD158" s="23">
        <v>3420</v>
      </c>
      <c r="AE158" s="23"/>
    </row>
    <row r="159" spans="2:31" x14ac:dyDescent="0.25">
      <c r="B159" s="25" t="s">
        <v>19</v>
      </c>
      <c r="C159" s="26">
        <f t="shared" ref="C159:AE159" si="14">C154+C155+C156+C157+C158</f>
        <v>0</v>
      </c>
      <c r="D159" s="26">
        <f t="shared" si="14"/>
        <v>0</v>
      </c>
      <c r="E159" s="26">
        <f t="shared" si="14"/>
        <v>0</v>
      </c>
      <c r="F159" s="26">
        <f t="shared" si="14"/>
        <v>4100</v>
      </c>
      <c r="G159" s="26">
        <f t="shared" si="14"/>
        <v>0</v>
      </c>
      <c r="H159" s="26">
        <f t="shared" si="14"/>
        <v>500</v>
      </c>
      <c r="I159" s="26">
        <f t="shared" si="14"/>
        <v>300</v>
      </c>
      <c r="J159" s="26">
        <f t="shared" si="14"/>
        <v>0</v>
      </c>
      <c r="K159" s="26">
        <f t="shared" si="14"/>
        <v>0</v>
      </c>
      <c r="L159" s="26">
        <f t="shared" si="14"/>
        <v>500</v>
      </c>
      <c r="M159" s="26">
        <f t="shared" si="14"/>
        <v>100</v>
      </c>
      <c r="N159" s="26">
        <f t="shared" si="14"/>
        <v>0</v>
      </c>
      <c r="O159" s="26">
        <f t="shared" si="14"/>
        <v>0</v>
      </c>
      <c r="P159" s="26">
        <f t="shared" si="14"/>
        <v>0</v>
      </c>
      <c r="Q159" s="26">
        <f t="shared" si="14"/>
        <v>1600</v>
      </c>
      <c r="R159" s="26">
        <f t="shared" si="14"/>
        <v>0</v>
      </c>
      <c r="S159" s="26">
        <f t="shared" si="14"/>
        <v>230</v>
      </c>
      <c r="T159" s="26">
        <f t="shared" si="14"/>
        <v>0</v>
      </c>
      <c r="U159" s="26">
        <f t="shared" si="14"/>
        <v>500</v>
      </c>
      <c r="V159" s="26">
        <f t="shared" si="14"/>
        <v>200</v>
      </c>
      <c r="W159" s="26">
        <f t="shared" si="14"/>
        <v>100</v>
      </c>
      <c r="X159" s="26">
        <f t="shared" si="14"/>
        <v>0</v>
      </c>
      <c r="Y159" s="26">
        <f t="shared" si="14"/>
        <v>0</v>
      </c>
      <c r="Z159" s="26">
        <f t="shared" si="14"/>
        <v>1222</v>
      </c>
      <c r="AA159" s="26">
        <f t="shared" si="14"/>
        <v>600</v>
      </c>
      <c r="AB159" s="26">
        <f t="shared" si="14"/>
        <v>1500</v>
      </c>
      <c r="AC159" s="26">
        <f t="shared" si="14"/>
        <v>340</v>
      </c>
      <c r="AD159" s="26">
        <f t="shared" si="14"/>
        <v>3420</v>
      </c>
      <c r="AE159" s="26">
        <f t="shared" si="14"/>
        <v>0</v>
      </c>
    </row>
    <row r="160" spans="2:31" x14ac:dyDescent="0.25">
      <c r="B160" s="24" t="s">
        <v>20</v>
      </c>
      <c r="C160" s="23">
        <v>110</v>
      </c>
      <c r="D160" s="23">
        <v>80</v>
      </c>
      <c r="E160" s="23">
        <v>45</v>
      </c>
      <c r="F160" s="23">
        <v>42</v>
      </c>
      <c r="G160" s="23">
        <v>42</v>
      </c>
      <c r="H160" s="23">
        <v>42</v>
      </c>
      <c r="I160" s="23">
        <v>60</v>
      </c>
      <c r="J160" s="23">
        <v>480</v>
      </c>
      <c r="K160" s="23">
        <v>100</v>
      </c>
      <c r="L160" s="23">
        <v>55</v>
      </c>
      <c r="M160" s="23">
        <v>80</v>
      </c>
      <c r="N160" s="23">
        <v>60</v>
      </c>
      <c r="O160" s="23">
        <v>110</v>
      </c>
      <c r="P160" s="23">
        <v>420</v>
      </c>
      <c r="Q160" s="23">
        <v>220</v>
      </c>
      <c r="R160" s="23">
        <v>330</v>
      </c>
      <c r="S160" s="23">
        <v>260</v>
      </c>
      <c r="T160" s="23">
        <v>275</v>
      </c>
      <c r="U160" s="23">
        <v>600</v>
      </c>
      <c r="V160" s="23">
        <v>180</v>
      </c>
      <c r="W160" s="23">
        <v>1200</v>
      </c>
      <c r="X160" s="23">
        <v>160</v>
      </c>
      <c r="Y160" s="23">
        <v>180</v>
      </c>
      <c r="Z160" s="23">
        <v>150</v>
      </c>
      <c r="AA160" s="23">
        <v>70</v>
      </c>
      <c r="AB160" s="23">
        <v>56</v>
      </c>
      <c r="AC160" s="23">
        <v>15</v>
      </c>
      <c r="AD160" s="23">
        <v>242</v>
      </c>
      <c r="AE160" s="23"/>
    </row>
    <row r="161" spans="2:32" x14ac:dyDescent="0.25">
      <c r="B161" s="25" t="s">
        <v>21</v>
      </c>
      <c r="C161" s="26">
        <f>C159*C160/1000</f>
        <v>0</v>
      </c>
      <c r="D161" s="26">
        <f t="shared" ref="D161:AE161" si="15">D159*D160/1000</f>
        <v>0</v>
      </c>
      <c r="E161" s="26">
        <f t="shared" si="15"/>
        <v>0</v>
      </c>
      <c r="F161" s="26">
        <f t="shared" si="15"/>
        <v>172.2</v>
      </c>
      <c r="G161" s="26">
        <f t="shared" si="15"/>
        <v>0</v>
      </c>
      <c r="H161" s="26">
        <f t="shared" si="15"/>
        <v>21</v>
      </c>
      <c r="I161" s="26">
        <f t="shared" si="15"/>
        <v>18</v>
      </c>
      <c r="J161" s="26">
        <f t="shared" si="15"/>
        <v>0</v>
      </c>
      <c r="K161" s="26">
        <f t="shared" si="15"/>
        <v>0</v>
      </c>
      <c r="L161" s="26">
        <f t="shared" si="15"/>
        <v>27.5</v>
      </c>
      <c r="M161" s="26">
        <f t="shared" si="15"/>
        <v>8</v>
      </c>
      <c r="N161" s="26">
        <f t="shared" si="15"/>
        <v>0</v>
      </c>
      <c r="O161" s="26">
        <f t="shared" si="15"/>
        <v>0</v>
      </c>
      <c r="P161" s="26">
        <f t="shared" si="15"/>
        <v>0</v>
      </c>
      <c r="Q161" s="26">
        <f t="shared" si="15"/>
        <v>352</v>
      </c>
      <c r="R161" s="26">
        <f t="shared" si="15"/>
        <v>0</v>
      </c>
      <c r="S161" s="26">
        <f t="shared" si="15"/>
        <v>59.8</v>
      </c>
      <c r="T161" s="26">
        <f t="shared" si="15"/>
        <v>0</v>
      </c>
      <c r="U161" s="26">
        <f t="shared" si="15"/>
        <v>300</v>
      </c>
      <c r="V161" s="26">
        <f t="shared" si="15"/>
        <v>36</v>
      </c>
      <c r="W161" s="26">
        <f t="shared" si="15"/>
        <v>120</v>
      </c>
      <c r="X161" s="26">
        <f t="shared" si="15"/>
        <v>0</v>
      </c>
      <c r="Y161" s="26">
        <f t="shared" si="15"/>
        <v>0</v>
      </c>
      <c r="Z161" s="26">
        <f t="shared" si="15"/>
        <v>183.3</v>
      </c>
      <c r="AA161" s="26">
        <f t="shared" si="15"/>
        <v>42</v>
      </c>
      <c r="AB161" s="26">
        <f t="shared" si="15"/>
        <v>84</v>
      </c>
      <c r="AC161" s="26">
        <f t="shared" si="15"/>
        <v>5.0999999999999996</v>
      </c>
      <c r="AD161" s="26">
        <f t="shared" si="15"/>
        <v>827.64</v>
      </c>
      <c r="AE161" s="26">
        <f t="shared" si="15"/>
        <v>0</v>
      </c>
      <c r="AF161" s="27">
        <f>SUM(C161:AE161)</f>
        <v>2256.54</v>
      </c>
    </row>
    <row r="162" spans="2:32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4" spans="2:32" x14ac:dyDescent="0.25">
      <c r="C164" t="s">
        <v>22</v>
      </c>
      <c r="L164" t="s">
        <v>23</v>
      </c>
    </row>
    <row r="168" spans="2:32" ht="18.75" x14ac:dyDescent="0.25">
      <c r="B168" s="1"/>
      <c r="C168" s="1"/>
      <c r="D168" s="1"/>
      <c r="E168" s="2"/>
      <c r="F168" s="2"/>
      <c r="G168" s="1"/>
      <c r="H168" s="3" t="s">
        <v>0</v>
      </c>
      <c r="I168" s="2"/>
      <c r="J168" s="2"/>
      <c r="K168" s="2"/>
      <c r="L168" s="2"/>
      <c r="M168" s="1"/>
      <c r="N168" s="2"/>
      <c r="O168" s="2"/>
      <c r="P168" s="2"/>
      <c r="Q168" s="4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2" ht="9.6" customHeight="1" x14ac:dyDescent="0.25"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2" ht="7.15" customHeight="1" x14ac:dyDescent="0.25">
      <c r="B170" s="1"/>
      <c r="C170" s="2"/>
      <c r="D170" s="6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2" ht="15.75" x14ac:dyDescent="0.25">
      <c r="B171" s="7" t="s">
        <v>70</v>
      </c>
      <c r="C171" s="8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1"/>
      <c r="O171" s="1"/>
      <c r="P171" s="2"/>
      <c r="Q171" s="1"/>
      <c r="R171" s="1"/>
      <c r="S171" s="2" t="s">
        <v>1</v>
      </c>
      <c r="T171" s="1"/>
      <c r="U171" s="1"/>
      <c r="V171" s="1"/>
      <c r="W171" s="1"/>
      <c r="X171" s="1"/>
      <c r="Y171" s="1"/>
      <c r="Z171" s="1"/>
      <c r="AA171" s="1" t="s">
        <v>2</v>
      </c>
      <c r="AB171" s="1"/>
      <c r="AC171" s="1"/>
      <c r="AD171" s="1"/>
      <c r="AE171" s="1"/>
    </row>
    <row r="172" spans="2:32" x14ac:dyDescent="0.25">
      <c r="B172" s="1" t="s">
        <v>35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2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9"/>
      <c r="N173" s="2"/>
      <c r="O173" s="2"/>
      <c r="P173" s="2"/>
      <c r="Q173" s="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2" ht="19.149999999999999" customHeight="1" x14ac:dyDescent="0.25">
      <c r="B174" s="9"/>
      <c r="C174" s="10"/>
      <c r="D174" s="11"/>
      <c r="E174" s="12" t="s">
        <v>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4"/>
      <c r="R174" s="11"/>
      <c r="S174" s="11"/>
      <c r="T174" s="11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2" ht="18.600000000000001" customHeight="1" x14ac:dyDescent="0.25">
      <c r="B175" s="17"/>
      <c r="C175" s="29" t="s">
        <v>4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 t="s">
        <v>90</v>
      </c>
      <c r="N175" s="30"/>
      <c r="O175" s="30"/>
      <c r="P175" s="30"/>
      <c r="Q175" s="30"/>
      <c r="R175" s="30"/>
      <c r="S175" s="30"/>
      <c r="T175" s="30"/>
      <c r="U175" s="30"/>
      <c r="V175" s="29" t="s">
        <v>91</v>
      </c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2" ht="48" x14ac:dyDescent="0.25">
      <c r="B176" s="18">
        <v>9</v>
      </c>
      <c r="C176" s="19" t="s">
        <v>5</v>
      </c>
      <c r="D176" s="19" t="s">
        <v>38</v>
      </c>
      <c r="E176" s="19" t="s">
        <v>6</v>
      </c>
      <c r="F176" s="19" t="s">
        <v>39</v>
      </c>
      <c r="G176" s="19" t="s">
        <v>15</v>
      </c>
      <c r="H176" s="19" t="s">
        <v>9</v>
      </c>
      <c r="I176" s="19" t="s">
        <v>10</v>
      </c>
      <c r="J176" s="19" t="s">
        <v>7</v>
      </c>
      <c r="K176" s="19" t="s">
        <v>40</v>
      </c>
      <c r="L176" s="19" t="s">
        <v>41</v>
      </c>
      <c r="M176" s="19" t="s">
        <v>13</v>
      </c>
      <c r="N176" s="20" t="s">
        <v>42</v>
      </c>
      <c r="O176" s="20" t="s">
        <v>28</v>
      </c>
      <c r="P176" s="22" t="s">
        <v>11</v>
      </c>
      <c r="Q176" s="20" t="s">
        <v>8</v>
      </c>
      <c r="R176" s="22" t="s">
        <v>14</v>
      </c>
      <c r="S176" s="20" t="s">
        <v>17</v>
      </c>
      <c r="T176" s="20" t="s">
        <v>16</v>
      </c>
      <c r="U176" s="22" t="s">
        <v>43</v>
      </c>
      <c r="V176" s="20" t="s">
        <v>44</v>
      </c>
      <c r="W176" s="22" t="s">
        <v>18</v>
      </c>
      <c r="X176" s="20" t="s">
        <v>45</v>
      </c>
      <c r="Y176" s="22" t="s">
        <v>46</v>
      </c>
      <c r="Z176" s="20" t="s">
        <v>30</v>
      </c>
      <c r="AA176" s="22" t="s">
        <v>47</v>
      </c>
      <c r="AB176" s="20" t="s">
        <v>36</v>
      </c>
      <c r="AC176" s="19" t="s">
        <v>25</v>
      </c>
      <c r="AD176" s="19" t="s">
        <v>48</v>
      </c>
      <c r="AE176" s="19" t="s">
        <v>49</v>
      </c>
    </row>
    <row r="177" spans="2:32" x14ac:dyDescent="0.25">
      <c r="B177" s="21" t="s">
        <v>24</v>
      </c>
      <c r="C177" s="20"/>
      <c r="D177" s="20">
        <v>800</v>
      </c>
      <c r="E177" s="20"/>
      <c r="F177" s="23">
        <v>1000</v>
      </c>
      <c r="G177" s="23"/>
      <c r="H177" s="23">
        <v>250</v>
      </c>
      <c r="I177" s="20">
        <v>500</v>
      </c>
      <c r="J177" s="23"/>
      <c r="K177" s="23"/>
      <c r="L177" s="23"/>
      <c r="M177" s="23"/>
      <c r="N177" s="20"/>
      <c r="O177" s="20"/>
      <c r="P177" s="20"/>
      <c r="Q177" s="23">
        <v>2155</v>
      </c>
      <c r="R177" s="20"/>
      <c r="S177" s="23">
        <v>200</v>
      </c>
      <c r="T177" s="23"/>
      <c r="U177" s="23">
        <v>150</v>
      </c>
      <c r="V177" s="20">
        <v>200</v>
      </c>
      <c r="W177" s="20"/>
      <c r="X177" s="20"/>
      <c r="Y177" s="23"/>
      <c r="Z177" s="20"/>
      <c r="AA177" s="23"/>
      <c r="AB177" s="23"/>
      <c r="AC177" s="23">
        <v>200</v>
      </c>
      <c r="AD177" s="23"/>
      <c r="AE177" s="23"/>
    </row>
    <row r="178" spans="2:32" x14ac:dyDescent="0.25">
      <c r="B178" s="21" t="s">
        <v>26</v>
      </c>
      <c r="C178" s="20"/>
      <c r="D178" s="20"/>
      <c r="E178" s="20"/>
      <c r="F178" s="23">
        <v>500</v>
      </c>
      <c r="G178" s="23"/>
      <c r="H178" s="23">
        <v>200</v>
      </c>
      <c r="I178" s="20"/>
      <c r="J178" s="23"/>
      <c r="K178" s="23"/>
      <c r="L178" s="23"/>
      <c r="M178" s="23"/>
      <c r="N178" s="23"/>
      <c r="O178" s="20"/>
      <c r="P178" s="20"/>
      <c r="Q178" s="23"/>
      <c r="R178" s="20">
        <v>2000</v>
      </c>
      <c r="S178" s="23"/>
      <c r="T178" s="23"/>
      <c r="U178" s="23"/>
      <c r="V178" s="20">
        <v>200</v>
      </c>
      <c r="W178" s="20"/>
      <c r="X178" s="20"/>
      <c r="Y178" s="23"/>
      <c r="Z178" s="20"/>
      <c r="AA178" s="23"/>
      <c r="AB178" s="23"/>
      <c r="AC178" s="23">
        <v>100</v>
      </c>
      <c r="AD178" s="23"/>
      <c r="AE178" s="23"/>
    </row>
    <row r="179" spans="2:32" x14ac:dyDescent="0.25">
      <c r="B179" s="21" t="s">
        <v>36</v>
      </c>
      <c r="C179" s="20"/>
      <c r="D179" s="20"/>
      <c r="E179" s="20"/>
      <c r="F179" s="23"/>
      <c r="G179" s="23"/>
      <c r="H179" s="23"/>
      <c r="I179" s="20"/>
      <c r="J179" s="23"/>
      <c r="K179" s="23"/>
      <c r="L179" s="23"/>
      <c r="M179" s="23"/>
      <c r="N179" s="23"/>
      <c r="O179" s="20"/>
      <c r="P179" s="20"/>
      <c r="Q179" s="23"/>
      <c r="R179" s="20"/>
      <c r="S179" s="23"/>
      <c r="T179" s="23"/>
      <c r="U179" s="23"/>
      <c r="V179" s="20"/>
      <c r="W179" s="20"/>
      <c r="X179" s="20"/>
      <c r="Y179" s="23"/>
      <c r="Z179" s="20"/>
      <c r="AA179" s="23"/>
      <c r="AB179" s="23">
        <v>1500</v>
      </c>
      <c r="AC179" s="23"/>
      <c r="AD179" s="23"/>
      <c r="AE179" s="23"/>
    </row>
    <row r="180" spans="2:32" x14ac:dyDescent="0.25">
      <c r="B180" s="24" t="s">
        <v>57</v>
      </c>
      <c r="C180" s="23"/>
      <c r="D180" s="23"/>
      <c r="E180" s="23"/>
      <c r="F180" s="23"/>
      <c r="G180" s="23"/>
      <c r="H180" s="23"/>
      <c r="I180" s="23"/>
      <c r="J180" s="23">
        <v>1000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>
        <v>600</v>
      </c>
      <c r="AB180" s="23"/>
      <c r="AC180" s="23"/>
      <c r="AD180" s="23"/>
      <c r="AE180" s="23"/>
    </row>
    <row r="181" spans="2:32" x14ac:dyDescent="0.25"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2:32" x14ac:dyDescent="0.25">
      <c r="B182" s="25" t="s">
        <v>19</v>
      </c>
      <c r="C182" s="26">
        <f t="shared" ref="C182:AE182" si="16">C177+C178+C179+C180+C181</f>
        <v>0</v>
      </c>
      <c r="D182" s="26">
        <f t="shared" si="16"/>
        <v>800</v>
      </c>
      <c r="E182" s="26">
        <f t="shared" si="16"/>
        <v>0</v>
      </c>
      <c r="F182" s="26">
        <f t="shared" si="16"/>
        <v>1500</v>
      </c>
      <c r="G182" s="26">
        <f t="shared" si="16"/>
        <v>0</v>
      </c>
      <c r="H182" s="26">
        <f t="shared" si="16"/>
        <v>450</v>
      </c>
      <c r="I182" s="26">
        <f t="shared" si="16"/>
        <v>500</v>
      </c>
      <c r="J182" s="26">
        <f t="shared" si="16"/>
        <v>1000</v>
      </c>
      <c r="K182" s="26">
        <f t="shared" si="16"/>
        <v>0</v>
      </c>
      <c r="L182" s="26">
        <f t="shared" si="16"/>
        <v>0</v>
      </c>
      <c r="M182" s="26">
        <f t="shared" si="16"/>
        <v>0</v>
      </c>
      <c r="N182" s="26">
        <f t="shared" si="16"/>
        <v>0</v>
      </c>
      <c r="O182" s="26">
        <f t="shared" si="16"/>
        <v>0</v>
      </c>
      <c r="P182" s="26">
        <f t="shared" si="16"/>
        <v>0</v>
      </c>
      <c r="Q182" s="26">
        <f t="shared" si="16"/>
        <v>2155</v>
      </c>
      <c r="R182" s="26">
        <f t="shared" si="16"/>
        <v>2000</v>
      </c>
      <c r="S182" s="26">
        <f t="shared" si="16"/>
        <v>200</v>
      </c>
      <c r="T182" s="26">
        <f t="shared" si="16"/>
        <v>0</v>
      </c>
      <c r="U182" s="26">
        <f t="shared" si="16"/>
        <v>150</v>
      </c>
      <c r="V182" s="26">
        <f t="shared" si="16"/>
        <v>400</v>
      </c>
      <c r="W182" s="26">
        <f t="shared" si="16"/>
        <v>0</v>
      </c>
      <c r="X182" s="26">
        <f t="shared" si="16"/>
        <v>0</v>
      </c>
      <c r="Y182" s="26">
        <f t="shared" si="16"/>
        <v>0</v>
      </c>
      <c r="Z182" s="26">
        <f t="shared" si="16"/>
        <v>0</v>
      </c>
      <c r="AA182" s="26">
        <f t="shared" si="16"/>
        <v>600</v>
      </c>
      <c r="AB182" s="26">
        <f t="shared" si="16"/>
        <v>1500</v>
      </c>
      <c r="AC182" s="26">
        <f t="shared" si="16"/>
        <v>300</v>
      </c>
      <c r="AD182" s="26">
        <f t="shared" si="16"/>
        <v>0</v>
      </c>
      <c r="AE182" s="26">
        <f t="shared" si="16"/>
        <v>0</v>
      </c>
    </row>
    <row r="183" spans="2:32" x14ac:dyDescent="0.25">
      <c r="B183" s="24" t="s">
        <v>20</v>
      </c>
      <c r="C183" s="23">
        <v>110</v>
      </c>
      <c r="D183" s="23">
        <v>80</v>
      </c>
      <c r="E183" s="23">
        <v>45</v>
      </c>
      <c r="F183" s="23">
        <v>42</v>
      </c>
      <c r="G183" s="23">
        <v>42</v>
      </c>
      <c r="H183" s="23">
        <v>42</v>
      </c>
      <c r="I183" s="23">
        <v>60</v>
      </c>
      <c r="J183" s="23">
        <v>480</v>
      </c>
      <c r="K183" s="23">
        <v>100</v>
      </c>
      <c r="L183" s="23">
        <v>55</v>
      </c>
      <c r="M183" s="23">
        <v>80</v>
      </c>
      <c r="N183" s="23">
        <v>60</v>
      </c>
      <c r="O183" s="23">
        <v>110</v>
      </c>
      <c r="P183" s="23">
        <v>420</v>
      </c>
      <c r="Q183" s="23">
        <v>220</v>
      </c>
      <c r="R183" s="23">
        <v>330</v>
      </c>
      <c r="S183" s="23">
        <v>260</v>
      </c>
      <c r="T183" s="23">
        <v>275</v>
      </c>
      <c r="U183" s="23">
        <v>600</v>
      </c>
      <c r="V183" s="23">
        <v>180</v>
      </c>
      <c r="W183" s="23">
        <v>1200</v>
      </c>
      <c r="X183" s="23">
        <v>160</v>
      </c>
      <c r="Y183" s="23">
        <v>180</v>
      </c>
      <c r="Z183" s="23">
        <v>150</v>
      </c>
      <c r="AA183" s="23">
        <v>70</v>
      </c>
      <c r="AB183" s="23">
        <v>56</v>
      </c>
      <c r="AC183" s="23">
        <v>15</v>
      </c>
      <c r="AD183" s="23">
        <v>242</v>
      </c>
      <c r="AE183" s="23"/>
    </row>
    <row r="184" spans="2:32" x14ac:dyDescent="0.25">
      <c r="B184" s="25" t="s">
        <v>21</v>
      </c>
      <c r="C184" s="26">
        <f>C182*C183/1000</f>
        <v>0</v>
      </c>
      <c r="D184" s="26">
        <f t="shared" ref="D184:AE184" si="17">D182*D183/1000</f>
        <v>64</v>
      </c>
      <c r="E184" s="26">
        <f t="shared" si="17"/>
        <v>0</v>
      </c>
      <c r="F184" s="26">
        <f t="shared" si="17"/>
        <v>63</v>
      </c>
      <c r="G184" s="26">
        <f t="shared" si="17"/>
        <v>0</v>
      </c>
      <c r="H184" s="26">
        <f t="shared" si="17"/>
        <v>18.899999999999999</v>
      </c>
      <c r="I184" s="26">
        <f t="shared" si="17"/>
        <v>30</v>
      </c>
      <c r="J184" s="26">
        <f t="shared" si="17"/>
        <v>480</v>
      </c>
      <c r="K184" s="26">
        <f t="shared" si="17"/>
        <v>0</v>
      </c>
      <c r="L184" s="26">
        <f t="shared" si="17"/>
        <v>0</v>
      </c>
      <c r="M184" s="26">
        <f t="shared" si="17"/>
        <v>0</v>
      </c>
      <c r="N184" s="26">
        <f t="shared" si="17"/>
        <v>0</v>
      </c>
      <c r="O184" s="26">
        <f t="shared" si="17"/>
        <v>0</v>
      </c>
      <c r="P184" s="26">
        <f t="shared" si="17"/>
        <v>0</v>
      </c>
      <c r="Q184" s="26">
        <f t="shared" si="17"/>
        <v>474.1</v>
      </c>
      <c r="R184" s="26">
        <f t="shared" si="17"/>
        <v>660</v>
      </c>
      <c r="S184" s="26">
        <f t="shared" si="17"/>
        <v>52</v>
      </c>
      <c r="T184" s="26">
        <f t="shared" si="17"/>
        <v>0</v>
      </c>
      <c r="U184" s="26">
        <f t="shared" si="17"/>
        <v>90</v>
      </c>
      <c r="V184" s="26">
        <f t="shared" si="17"/>
        <v>72</v>
      </c>
      <c r="W184" s="26">
        <f t="shared" si="17"/>
        <v>0</v>
      </c>
      <c r="X184" s="26">
        <f t="shared" si="17"/>
        <v>0</v>
      </c>
      <c r="Y184" s="26">
        <f t="shared" si="17"/>
        <v>0</v>
      </c>
      <c r="Z184" s="26">
        <f t="shared" si="17"/>
        <v>0</v>
      </c>
      <c r="AA184" s="26">
        <f t="shared" si="17"/>
        <v>42</v>
      </c>
      <c r="AB184" s="26">
        <f t="shared" si="17"/>
        <v>84</v>
      </c>
      <c r="AC184" s="26">
        <f t="shared" si="17"/>
        <v>4.5</v>
      </c>
      <c r="AD184" s="26">
        <f t="shared" si="17"/>
        <v>0</v>
      </c>
      <c r="AE184" s="26">
        <f t="shared" si="17"/>
        <v>0</v>
      </c>
      <c r="AF184" s="27">
        <f>SUM(C184:AE184)</f>
        <v>2134.5</v>
      </c>
    </row>
    <row r="185" spans="2:32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7" spans="2:32" x14ac:dyDescent="0.25">
      <c r="C187" t="s">
        <v>22</v>
      </c>
      <c r="L187" t="s">
        <v>23</v>
      </c>
    </row>
    <row r="188" spans="2:32" ht="19.149999999999999" customHeight="1" x14ac:dyDescent="0.25">
      <c r="B188" s="1"/>
      <c r="C188" s="1"/>
      <c r="D188" s="1"/>
      <c r="E188" s="2"/>
      <c r="F188" s="2"/>
      <c r="G188" s="1"/>
      <c r="H188" s="3" t="s">
        <v>0</v>
      </c>
      <c r="I188" s="2"/>
      <c r="J188" s="2"/>
      <c r="K188" s="2"/>
      <c r="L188" s="2"/>
      <c r="M188" s="1"/>
      <c r="N188" s="2"/>
      <c r="O188" s="2"/>
      <c r="P188" s="2"/>
      <c r="Q188" s="4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2" ht="7.9" customHeight="1" x14ac:dyDescent="0.25"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2" ht="9" customHeight="1" x14ac:dyDescent="0.25">
      <c r="B190" s="1"/>
      <c r="C190" s="2"/>
      <c r="D190" s="6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2" ht="15.75" x14ac:dyDescent="0.25">
      <c r="B191" s="7" t="s">
        <v>71</v>
      </c>
      <c r="C191" s="8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1"/>
      <c r="O191" s="1"/>
      <c r="P191" s="2"/>
      <c r="Q191" s="1"/>
      <c r="R191" s="1"/>
      <c r="S191" s="2" t="s">
        <v>1</v>
      </c>
      <c r="T191" s="1"/>
      <c r="U191" s="1"/>
      <c r="V191" s="1"/>
      <c r="W191" s="1"/>
      <c r="X191" s="1"/>
      <c r="Y191" s="1"/>
      <c r="Z191" s="1"/>
      <c r="AA191" s="1" t="s">
        <v>2</v>
      </c>
      <c r="AB191" s="1"/>
      <c r="AC191" s="1"/>
      <c r="AD191" s="1"/>
      <c r="AE191" s="1"/>
    </row>
    <row r="192" spans="2:32" x14ac:dyDescent="0.25">
      <c r="B192" s="1" t="s">
        <v>27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2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9"/>
      <c r="N193" s="2"/>
      <c r="O193" s="2"/>
      <c r="P193" s="2"/>
      <c r="Q193" s="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2" ht="15.75" x14ac:dyDescent="0.25">
      <c r="B194" s="9"/>
      <c r="C194" s="10"/>
      <c r="D194" s="11"/>
      <c r="E194" s="12" t="s">
        <v>3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4"/>
      <c r="R194" s="11"/>
      <c r="S194" s="11"/>
      <c r="T194" s="11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2" ht="20.45" customHeight="1" x14ac:dyDescent="0.25">
      <c r="B195" s="17"/>
      <c r="C195" s="29" t="s">
        <v>4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 t="s">
        <v>92</v>
      </c>
      <c r="N195" s="30"/>
      <c r="O195" s="30"/>
      <c r="P195" s="30"/>
      <c r="Q195" s="30"/>
      <c r="R195" s="30"/>
      <c r="S195" s="30"/>
      <c r="T195" s="30"/>
      <c r="U195" s="30"/>
      <c r="V195" s="29" t="s">
        <v>93</v>
      </c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2:32" ht="48" x14ac:dyDescent="0.25">
      <c r="B196" s="18">
        <v>10</v>
      </c>
      <c r="C196" s="19" t="s">
        <v>5</v>
      </c>
      <c r="D196" s="19" t="s">
        <v>38</v>
      </c>
      <c r="E196" s="19" t="s">
        <v>6</v>
      </c>
      <c r="F196" s="19" t="s">
        <v>39</v>
      </c>
      <c r="G196" s="19" t="s">
        <v>15</v>
      </c>
      <c r="H196" s="19" t="s">
        <v>9</v>
      </c>
      <c r="I196" s="19" t="s">
        <v>10</v>
      </c>
      <c r="J196" s="19" t="s">
        <v>7</v>
      </c>
      <c r="K196" s="19" t="s">
        <v>40</v>
      </c>
      <c r="L196" s="19" t="s">
        <v>41</v>
      </c>
      <c r="M196" s="19" t="s">
        <v>13</v>
      </c>
      <c r="N196" s="20" t="s">
        <v>42</v>
      </c>
      <c r="O196" s="20" t="s">
        <v>28</v>
      </c>
      <c r="P196" s="22" t="s">
        <v>11</v>
      </c>
      <c r="Q196" s="20" t="s">
        <v>8</v>
      </c>
      <c r="R196" s="22" t="s">
        <v>14</v>
      </c>
      <c r="S196" s="20" t="s">
        <v>17</v>
      </c>
      <c r="T196" s="20" t="s">
        <v>16</v>
      </c>
      <c r="U196" s="22" t="s">
        <v>43</v>
      </c>
      <c r="V196" s="20" t="s">
        <v>44</v>
      </c>
      <c r="W196" s="22" t="s">
        <v>18</v>
      </c>
      <c r="X196" s="20" t="s">
        <v>45</v>
      </c>
      <c r="Y196" s="22" t="s">
        <v>46</v>
      </c>
      <c r="Z196" s="20" t="s">
        <v>30</v>
      </c>
      <c r="AA196" s="22" t="s">
        <v>47</v>
      </c>
      <c r="AB196" s="20" t="s">
        <v>36</v>
      </c>
      <c r="AC196" s="19" t="s">
        <v>25</v>
      </c>
      <c r="AD196" s="19" t="s">
        <v>48</v>
      </c>
      <c r="AE196" s="19" t="s">
        <v>49</v>
      </c>
    </row>
    <row r="197" spans="2:32" x14ac:dyDescent="0.25">
      <c r="B197" s="21" t="s">
        <v>59</v>
      </c>
      <c r="C197" s="20"/>
      <c r="D197" s="20"/>
      <c r="E197" s="20"/>
      <c r="F197" s="23">
        <v>500</v>
      </c>
      <c r="G197" s="23"/>
      <c r="H197" s="23">
        <v>200</v>
      </c>
      <c r="I197" s="20"/>
      <c r="J197" s="23"/>
      <c r="K197" s="23"/>
      <c r="L197" s="23"/>
      <c r="M197" s="23"/>
      <c r="N197" s="20"/>
      <c r="O197" s="20">
        <v>1565</v>
      </c>
      <c r="P197" s="20"/>
      <c r="Q197" s="23">
        <v>1500</v>
      </c>
      <c r="R197" s="20"/>
      <c r="S197" s="23"/>
      <c r="T197" s="23"/>
      <c r="U197" s="23">
        <v>250</v>
      </c>
      <c r="V197" s="20"/>
      <c r="W197" s="20"/>
      <c r="X197" s="20"/>
      <c r="Y197" s="23"/>
      <c r="Z197" s="20"/>
      <c r="AA197" s="23"/>
      <c r="AB197" s="23"/>
      <c r="AC197" s="23">
        <v>200</v>
      </c>
      <c r="AD197" s="23"/>
      <c r="AE197" s="23"/>
    </row>
    <row r="198" spans="2:32" x14ac:dyDescent="0.25">
      <c r="B198" s="21" t="s">
        <v>5</v>
      </c>
      <c r="C198" s="20">
        <v>1000</v>
      </c>
      <c r="D198" s="20"/>
      <c r="E198" s="20"/>
      <c r="F198" s="23"/>
      <c r="G198" s="23"/>
      <c r="H198" s="23"/>
      <c r="I198" s="20"/>
      <c r="J198" s="23"/>
      <c r="K198" s="23"/>
      <c r="L198" s="23"/>
      <c r="M198" s="23"/>
      <c r="N198" s="23"/>
      <c r="O198" s="20"/>
      <c r="P198" s="20"/>
      <c r="Q198" s="23"/>
      <c r="R198" s="20"/>
      <c r="S198" s="23"/>
      <c r="T198" s="23"/>
      <c r="U198" s="23">
        <v>200</v>
      </c>
      <c r="V198" s="20">
        <v>200</v>
      </c>
      <c r="W198" s="20"/>
      <c r="X198" s="20"/>
      <c r="Y198" s="23"/>
      <c r="Z198" s="20"/>
      <c r="AA198" s="23"/>
      <c r="AB198" s="23"/>
      <c r="AC198" s="23">
        <v>100</v>
      </c>
      <c r="AD198" s="23"/>
      <c r="AE198" s="23"/>
    </row>
    <row r="199" spans="2:32" x14ac:dyDescent="0.25">
      <c r="B199" s="21" t="s">
        <v>57</v>
      </c>
      <c r="C199" s="20"/>
      <c r="D199" s="20"/>
      <c r="E199" s="20"/>
      <c r="F199" s="23"/>
      <c r="G199" s="23"/>
      <c r="H199" s="23"/>
      <c r="I199" s="20"/>
      <c r="J199" s="23">
        <v>850</v>
      </c>
      <c r="K199" s="23"/>
      <c r="L199" s="23"/>
      <c r="M199" s="23"/>
      <c r="N199" s="23"/>
      <c r="O199" s="20"/>
      <c r="P199" s="20"/>
      <c r="Q199" s="23"/>
      <c r="R199" s="20"/>
      <c r="S199" s="23"/>
      <c r="T199" s="23"/>
      <c r="U199" s="23"/>
      <c r="V199" s="20"/>
      <c r="W199" s="20"/>
      <c r="X199" s="20"/>
      <c r="Y199" s="23"/>
      <c r="Z199" s="20"/>
      <c r="AA199" s="23">
        <v>500</v>
      </c>
      <c r="AB199" s="23"/>
      <c r="AC199" s="23"/>
      <c r="AD199" s="23"/>
      <c r="AE199" s="23"/>
    </row>
    <row r="200" spans="2:32" x14ac:dyDescent="0.25">
      <c r="B200" s="2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2:32" x14ac:dyDescent="0.25">
      <c r="B201" s="2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2:32" x14ac:dyDescent="0.25">
      <c r="B202" s="25" t="s">
        <v>19</v>
      </c>
      <c r="C202" s="26">
        <f t="shared" ref="C202:AE202" si="18">C197+C198+C199+C200+C201</f>
        <v>1000</v>
      </c>
      <c r="D202" s="26">
        <f t="shared" si="18"/>
        <v>0</v>
      </c>
      <c r="E202" s="26">
        <f t="shared" si="18"/>
        <v>0</v>
      </c>
      <c r="F202" s="26">
        <f t="shared" si="18"/>
        <v>500</v>
      </c>
      <c r="G202" s="26">
        <f t="shared" si="18"/>
        <v>0</v>
      </c>
      <c r="H202" s="26">
        <f t="shared" si="18"/>
        <v>200</v>
      </c>
      <c r="I202" s="26">
        <f t="shared" si="18"/>
        <v>0</v>
      </c>
      <c r="J202" s="26">
        <f t="shared" si="18"/>
        <v>850</v>
      </c>
      <c r="K202" s="26">
        <f t="shared" si="18"/>
        <v>0</v>
      </c>
      <c r="L202" s="26">
        <f t="shared" si="18"/>
        <v>0</v>
      </c>
      <c r="M202" s="26">
        <f t="shared" si="18"/>
        <v>0</v>
      </c>
      <c r="N202" s="26">
        <f t="shared" si="18"/>
        <v>0</v>
      </c>
      <c r="O202" s="26">
        <f t="shared" si="18"/>
        <v>1565</v>
      </c>
      <c r="P202" s="26">
        <f t="shared" si="18"/>
        <v>0</v>
      </c>
      <c r="Q202" s="26">
        <f t="shared" si="18"/>
        <v>1500</v>
      </c>
      <c r="R202" s="26">
        <f t="shared" si="18"/>
        <v>0</v>
      </c>
      <c r="S202" s="26">
        <f t="shared" si="18"/>
        <v>0</v>
      </c>
      <c r="T202" s="26">
        <f t="shared" si="18"/>
        <v>0</v>
      </c>
      <c r="U202" s="26">
        <f t="shared" si="18"/>
        <v>450</v>
      </c>
      <c r="V202" s="26">
        <f t="shared" si="18"/>
        <v>200</v>
      </c>
      <c r="W202" s="26">
        <f t="shared" si="18"/>
        <v>0</v>
      </c>
      <c r="X202" s="26">
        <f t="shared" si="18"/>
        <v>0</v>
      </c>
      <c r="Y202" s="26">
        <f t="shared" si="18"/>
        <v>0</v>
      </c>
      <c r="Z202" s="26">
        <f t="shared" si="18"/>
        <v>0</v>
      </c>
      <c r="AA202" s="26">
        <f t="shared" si="18"/>
        <v>500</v>
      </c>
      <c r="AB202" s="26">
        <f t="shared" si="18"/>
        <v>0</v>
      </c>
      <c r="AC202" s="26">
        <f t="shared" si="18"/>
        <v>300</v>
      </c>
      <c r="AD202" s="26">
        <f t="shared" si="18"/>
        <v>0</v>
      </c>
      <c r="AE202" s="26">
        <f t="shared" si="18"/>
        <v>0</v>
      </c>
    </row>
    <row r="203" spans="2:32" x14ac:dyDescent="0.25">
      <c r="B203" s="24" t="s">
        <v>20</v>
      </c>
      <c r="C203" s="23">
        <v>110</v>
      </c>
      <c r="D203" s="23">
        <v>80</v>
      </c>
      <c r="E203" s="23">
        <v>45</v>
      </c>
      <c r="F203" s="23">
        <v>42</v>
      </c>
      <c r="G203" s="23">
        <v>42</v>
      </c>
      <c r="H203" s="23">
        <v>42</v>
      </c>
      <c r="I203" s="23">
        <v>60</v>
      </c>
      <c r="J203" s="23">
        <v>480</v>
      </c>
      <c r="K203" s="23">
        <v>100</v>
      </c>
      <c r="L203" s="23">
        <v>55</v>
      </c>
      <c r="M203" s="23">
        <v>80</v>
      </c>
      <c r="N203" s="23">
        <v>60</v>
      </c>
      <c r="O203" s="23">
        <v>310</v>
      </c>
      <c r="P203" s="23">
        <v>420</v>
      </c>
      <c r="Q203" s="23">
        <v>220</v>
      </c>
      <c r="R203" s="23">
        <v>330</v>
      </c>
      <c r="S203" s="23">
        <v>260</v>
      </c>
      <c r="T203" s="23">
        <v>275</v>
      </c>
      <c r="U203" s="23">
        <v>600</v>
      </c>
      <c r="V203" s="23">
        <v>180</v>
      </c>
      <c r="W203" s="23">
        <v>1200</v>
      </c>
      <c r="X203" s="23">
        <v>160</v>
      </c>
      <c r="Y203" s="23">
        <v>180</v>
      </c>
      <c r="Z203" s="23">
        <v>150</v>
      </c>
      <c r="AA203" s="23">
        <v>70</v>
      </c>
      <c r="AB203" s="23">
        <v>56</v>
      </c>
      <c r="AC203" s="23">
        <v>15</v>
      </c>
      <c r="AD203" s="23">
        <v>242</v>
      </c>
      <c r="AE203" s="23"/>
    </row>
    <row r="204" spans="2:32" x14ac:dyDescent="0.25">
      <c r="B204" s="25" t="s">
        <v>21</v>
      </c>
      <c r="C204" s="26">
        <f>C202*C203/1000</f>
        <v>110</v>
      </c>
      <c r="D204" s="26">
        <f t="shared" ref="D204:AE204" si="19">D202*D203/1000</f>
        <v>0</v>
      </c>
      <c r="E204" s="26">
        <f t="shared" si="19"/>
        <v>0</v>
      </c>
      <c r="F204" s="26">
        <f t="shared" si="19"/>
        <v>21</v>
      </c>
      <c r="G204" s="26">
        <f t="shared" si="19"/>
        <v>0</v>
      </c>
      <c r="H204" s="26">
        <f t="shared" si="19"/>
        <v>8.4</v>
      </c>
      <c r="I204" s="26">
        <f t="shared" si="19"/>
        <v>0</v>
      </c>
      <c r="J204" s="26">
        <f t="shared" si="19"/>
        <v>408</v>
      </c>
      <c r="K204" s="26">
        <f t="shared" si="19"/>
        <v>0</v>
      </c>
      <c r="L204" s="26">
        <f t="shared" si="19"/>
        <v>0</v>
      </c>
      <c r="M204" s="26">
        <f t="shared" si="19"/>
        <v>0</v>
      </c>
      <c r="N204" s="26">
        <f t="shared" si="19"/>
        <v>0</v>
      </c>
      <c r="O204" s="26">
        <f t="shared" si="19"/>
        <v>485.15</v>
      </c>
      <c r="P204" s="26">
        <f t="shared" si="19"/>
        <v>0</v>
      </c>
      <c r="Q204" s="26">
        <f t="shared" si="19"/>
        <v>330</v>
      </c>
      <c r="R204" s="26">
        <f t="shared" si="19"/>
        <v>0</v>
      </c>
      <c r="S204" s="26">
        <f t="shared" si="19"/>
        <v>0</v>
      </c>
      <c r="T204" s="26">
        <f t="shared" si="19"/>
        <v>0</v>
      </c>
      <c r="U204" s="26">
        <f t="shared" si="19"/>
        <v>270</v>
      </c>
      <c r="V204" s="26">
        <f t="shared" si="19"/>
        <v>36</v>
      </c>
      <c r="W204" s="26">
        <f t="shared" si="19"/>
        <v>0</v>
      </c>
      <c r="X204" s="26">
        <f t="shared" si="19"/>
        <v>0</v>
      </c>
      <c r="Y204" s="26">
        <f t="shared" si="19"/>
        <v>0</v>
      </c>
      <c r="Z204" s="26">
        <f t="shared" si="19"/>
        <v>0</v>
      </c>
      <c r="AA204" s="26">
        <f t="shared" si="19"/>
        <v>35</v>
      </c>
      <c r="AB204" s="26">
        <f t="shared" si="19"/>
        <v>0</v>
      </c>
      <c r="AC204" s="26">
        <f t="shared" si="19"/>
        <v>4.5</v>
      </c>
      <c r="AD204" s="26">
        <f t="shared" si="19"/>
        <v>0</v>
      </c>
      <c r="AE204" s="26">
        <f t="shared" si="19"/>
        <v>0</v>
      </c>
      <c r="AF204" s="27">
        <f>SUM(C204:AE204)</f>
        <v>1708.05</v>
      </c>
    </row>
    <row r="205" spans="2:32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7" spans="2:32" x14ac:dyDescent="0.25">
      <c r="C207" t="s">
        <v>22</v>
      </c>
      <c r="L207" t="s">
        <v>23</v>
      </c>
    </row>
    <row r="211" spans="2:31" ht="18.75" x14ac:dyDescent="0.25">
      <c r="B211" s="1"/>
      <c r="C211" s="1"/>
      <c r="D211" s="1"/>
      <c r="E211" s="2"/>
      <c r="F211" s="2"/>
      <c r="G211" s="1"/>
      <c r="H211" s="3" t="s">
        <v>0</v>
      </c>
      <c r="I211" s="2"/>
      <c r="J211" s="2"/>
      <c r="K211" s="2"/>
      <c r="L211" s="2"/>
      <c r="M211" s="1"/>
      <c r="N211" s="2"/>
      <c r="O211" s="2"/>
      <c r="P211" s="2"/>
      <c r="Q211" s="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9.6" customHeight="1" x14ac:dyDescent="0.25"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9.6" customHeight="1" x14ac:dyDescent="0.25">
      <c r="B213" s="1"/>
      <c r="C213" s="2"/>
      <c r="D213" s="6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x14ac:dyDescent="0.25">
      <c r="B214" s="7" t="s">
        <v>76</v>
      </c>
      <c r="C214" s="8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1"/>
      <c r="O214" s="1"/>
      <c r="P214" s="2"/>
      <c r="Q214" s="1"/>
      <c r="R214" s="1"/>
      <c r="S214" s="2" t="s">
        <v>1</v>
      </c>
      <c r="T214" s="1"/>
      <c r="U214" s="1"/>
      <c r="V214" s="1"/>
      <c r="W214" s="1"/>
      <c r="X214" s="1"/>
      <c r="Y214" s="1"/>
      <c r="Z214" s="1"/>
      <c r="AA214" s="1" t="s">
        <v>2</v>
      </c>
      <c r="AB214" s="1"/>
      <c r="AC214" s="1"/>
      <c r="AD214" s="1"/>
      <c r="AE214" s="1"/>
    </row>
    <row r="215" spans="2:31" x14ac:dyDescent="0.25">
      <c r="B215" s="1" t="s">
        <v>31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9"/>
      <c r="N216" s="2"/>
      <c r="O216" s="2"/>
      <c r="P216" s="2"/>
      <c r="Q216" s="4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x14ac:dyDescent="0.25">
      <c r="B217" s="9"/>
      <c r="C217" s="10"/>
      <c r="D217" s="11"/>
      <c r="E217" s="12" t="s">
        <v>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4"/>
      <c r="R217" s="11"/>
      <c r="S217" s="11"/>
      <c r="T217" s="11"/>
      <c r="U217" s="1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x14ac:dyDescent="0.25">
      <c r="B218" s="17"/>
      <c r="C218" s="29" t="s">
        <v>4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 t="s">
        <v>90</v>
      </c>
      <c r="N218" s="30"/>
      <c r="O218" s="30"/>
      <c r="P218" s="30"/>
      <c r="Q218" s="30"/>
      <c r="R218" s="30"/>
      <c r="S218" s="30"/>
      <c r="T218" s="30"/>
      <c r="U218" s="30"/>
      <c r="V218" s="29" t="s">
        <v>91</v>
      </c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2:31" ht="36" x14ac:dyDescent="0.25">
      <c r="B219" s="18">
        <v>11</v>
      </c>
      <c r="C219" s="19" t="s">
        <v>5</v>
      </c>
      <c r="D219" s="19" t="s">
        <v>38</v>
      </c>
      <c r="E219" s="19" t="s">
        <v>6</v>
      </c>
      <c r="F219" s="19" t="s">
        <v>39</v>
      </c>
      <c r="G219" s="19" t="s">
        <v>15</v>
      </c>
      <c r="H219" s="19" t="s">
        <v>9</v>
      </c>
      <c r="I219" s="19" t="s">
        <v>10</v>
      </c>
      <c r="J219" s="19" t="s">
        <v>7</v>
      </c>
      <c r="K219" s="19" t="s">
        <v>40</v>
      </c>
      <c r="L219" s="19" t="s">
        <v>41</v>
      </c>
      <c r="M219" s="19" t="s">
        <v>13</v>
      </c>
      <c r="N219" s="20" t="s">
        <v>42</v>
      </c>
      <c r="O219" s="20" t="s">
        <v>28</v>
      </c>
      <c r="P219" s="22" t="s">
        <v>11</v>
      </c>
      <c r="Q219" s="20" t="s">
        <v>8</v>
      </c>
      <c r="R219" s="22" t="s">
        <v>14</v>
      </c>
      <c r="S219" s="20" t="s">
        <v>17</v>
      </c>
      <c r="T219" s="20" t="s">
        <v>16</v>
      </c>
      <c r="U219" s="22" t="s">
        <v>43</v>
      </c>
      <c r="V219" s="20" t="s">
        <v>44</v>
      </c>
      <c r="W219" s="22" t="s">
        <v>18</v>
      </c>
      <c r="X219" s="20" t="s">
        <v>96</v>
      </c>
      <c r="Y219" s="22" t="s">
        <v>46</v>
      </c>
      <c r="Z219" s="20" t="s">
        <v>30</v>
      </c>
      <c r="AA219" s="22" t="s">
        <v>47</v>
      </c>
      <c r="AB219" s="20" t="s">
        <v>36</v>
      </c>
      <c r="AC219" s="19" t="s">
        <v>25</v>
      </c>
      <c r="AD219" s="19" t="s">
        <v>48</v>
      </c>
      <c r="AE219" s="19" t="s">
        <v>49</v>
      </c>
    </row>
    <row r="220" spans="2:31" x14ac:dyDescent="0.25">
      <c r="B220" s="21" t="s">
        <v>62</v>
      </c>
      <c r="C220" s="20"/>
      <c r="D220" s="20"/>
      <c r="E220" s="20"/>
      <c r="F220" s="23">
        <v>500</v>
      </c>
      <c r="G220" s="23"/>
      <c r="H220" s="23">
        <v>200</v>
      </c>
      <c r="I220" s="20">
        <v>500</v>
      </c>
      <c r="J220" s="23"/>
      <c r="K220" s="23"/>
      <c r="L220" s="23"/>
      <c r="M220" s="23">
        <v>500</v>
      </c>
      <c r="N220" s="20"/>
      <c r="O220" s="20"/>
      <c r="P220" s="20"/>
      <c r="Q220" s="23">
        <v>2000</v>
      </c>
      <c r="R220" s="20"/>
      <c r="S220" s="23">
        <v>150</v>
      </c>
      <c r="T220" s="23"/>
      <c r="U220" s="23">
        <v>200</v>
      </c>
      <c r="V220" s="20">
        <v>100</v>
      </c>
      <c r="W220" s="20"/>
      <c r="X220" s="20"/>
      <c r="Y220" s="23"/>
      <c r="Z220" s="20"/>
      <c r="AA220" s="23"/>
      <c r="AB220" s="23"/>
      <c r="AC220" s="23">
        <v>100</v>
      </c>
      <c r="AD220" s="23"/>
      <c r="AE220" s="23"/>
    </row>
    <row r="221" spans="2:31" x14ac:dyDescent="0.25">
      <c r="B221" s="21" t="s">
        <v>94</v>
      </c>
      <c r="C221" s="20"/>
      <c r="D221" s="20"/>
      <c r="E221" s="20"/>
      <c r="F221" s="23"/>
      <c r="G221" s="23"/>
      <c r="H221" s="23">
        <v>200</v>
      </c>
      <c r="I221" s="20"/>
      <c r="J221" s="23"/>
      <c r="K221" s="23"/>
      <c r="L221" s="23">
        <v>1500</v>
      </c>
      <c r="M221" s="23"/>
      <c r="N221" s="23"/>
      <c r="O221" s="20"/>
      <c r="P221" s="20"/>
      <c r="Q221" s="23"/>
      <c r="R221" s="20"/>
      <c r="S221" s="23">
        <v>100</v>
      </c>
      <c r="T221" s="23"/>
      <c r="U221" s="23">
        <v>200</v>
      </c>
      <c r="V221" s="20">
        <v>200</v>
      </c>
      <c r="W221" s="20"/>
      <c r="X221" s="20"/>
      <c r="Y221" s="23"/>
      <c r="Z221" s="20"/>
      <c r="AA221" s="23"/>
      <c r="AB221" s="23"/>
      <c r="AC221" s="23">
        <v>100</v>
      </c>
      <c r="AD221" s="23"/>
      <c r="AE221" s="23"/>
    </row>
    <row r="222" spans="2:31" x14ac:dyDescent="0.25">
      <c r="B222" s="21" t="s">
        <v>36</v>
      </c>
      <c r="C222" s="20"/>
      <c r="D222" s="20"/>
      <c r="E222" s="20"/>
      <c r="F222" s="23"/>
      <c r="G222" s="23"/>
      <c r="H222" s="23"/>
      <c r="I222" s="20"/>
      <c r="J222" s="23"/>
      <c r="K222" s="23"/>
      <c r="L222" s="23"/>
      <c r="M222" s="23"/>
      <c r="N222" s="23"/>
      <c r="O222" s="20"/>
      <c r="P222" s="20"/>
      <c r="Q222" s="23"/>
      <c r="R222" s="20"/>
      <c r="S222" s="23"/>
      <c r="T222" s="23"/>
      <c r="U222" s="23"/>
      <c r="V222" s="20"/>
      <c r="W222" s="20"/>
      <c r="X222" s="20"/>
      <c r="Y222" s="23"/>
      <c r="Z222" s="20"/>
      <c r="AA222" s="23"/>
      <c r="AB222" s="23">
        <v>1500</v>
      </c>
      <c r="AC222" s="23"/>
      <c r="AD222" s="23"/>
      <c r="AE222" s="23"/>
    </row>
    <row r="223" spans="2:31" x14ac:dyDescent="0.25">
      <c r="B223" s="24" t="s">
        <v>52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>
        <v>200</v>
      </c>
      <c r="X223" s="23">
        <v>2000</v>
      </c>
      <c r="Y223" s="23"/>
      <c r="Z223" s="23"/>
      <c r="AA223" s="23">
        <v>600</v>
      </c>
      <c r="AB223" s="23"/>
      <c r="AC223" s="23"/>
      <c r="AD223" s="23"/>
      <c r="AE223" s="23"/>
    </row>
    <row r="224" spans="2:31" x14ac:dyDescent="0.25">
      <c r="B224" s="24" t="s">
        <v>95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>
        <v>2000</v>
      </c>
      <c r="AE224" s="23"/>
    </row>
    <row r="225" spans="2:32" x14ac:dyDescent="0.25">
      <c r="B225" s="25" t="s">
        <v>19</v>
      </c>
      <c r="C225" s="26">
        <f t="shared" ref="C225:AE225" si="20">C220+C221+C222+C223+C224</f>
        <v>0</v>
      </c>
      <c r="D225" s="26">
        <f t="shared" si="20"/>
        <v>0</v>
      </c>
      <c r="E225" s="26">
        <f t="shared" si="20"/>
        <v>0</v>
      </c>
      <c r="F225" s="26">
        <f t="shared" si="20"/>
        <v>500</v>
      </c>
      <c r="G225" s="26">
        <f t="shared" si="20"/>
        <v>0</v>
      </c>
      <c r="H225" s="26">
        <f t="shared" si="20"/>
        <v>400</v>
      </c>
      <c r="I225" s="26">
        <f t="shared" si="20"/>
        <v>500</v>
      </c>
      <c r="J225" s="26">
        <f t="shared" si="20"/>
        <v>0</v>
      </c>
      <c r="K225" s="26">
        <f t="shared" si="20"/>
        <v>0</v>
      </c>
      <c r="L225" s="26">
        <f t="shared" si="20"/>
        <v>1500</v>
      </c>
      <c r="M225" s="26">
        <f t="shared" si="20"/>
        <v>500</v>
      </c>
      <c r="N225" s="26">
        <f t="shared" si="20"/>
        <v>0</v>
      </c>
      <c r="O225" s="26">
        <f t="shared" si="20"/>
        <v>0</v>
      </c>
      <c r="P225" s="26">
        <f t="shared" si="20"/>
        <v>0</v>
      </c>
      <c r="Q225" s="26">
        <f t="shared" si="20"/>
        <v>2000</v>
      </c>
      <c r="R225" s="26">
        <f t="shared" si="20"/>
        <v>0</v>
      </c>
      <c r="S225" s="26">
        <f t="shared" si="20"/>
        <v>250</v>
      </c>
      <c r="T225" s="26">
        <f t="shared" si="20"/>
        <v>0</v>
      </c>
      <c r="U225" s="26">
        <f t="shared" si="20"/>
        <v>400</v>
      </c>
      <c r="V225" s="26">
        <f t="shared" si="20"/>
        <v>300</v>
      </c>
      <c r="W225" s="26">
        <f t="shared" si="20"/>
        <v>200</v>
      </c>
      <c r="X225" s="26">
        <f t="shared" si="20"/>
        <v>2000</v>
      </c>
      <c r="Y225" s="26">
        <f t="shared" si="20"/>
        <v>0</v>
      </c>
      <c r="Z225" s="26">
        <f t="shared" si="20"/>
        <v>0</v>
      </c>
      <c r="AA225" s="26">
        <f t="shared" si="20"/>
        <v>600</v>
      </c>
      <c r="AB225" s="26">
        <f t="shared" si="20"/>
        <v>1500</v>
      </c>
      <c r="AC225" s="26">
        <f t="shared" si="20"/>
        <v>200</v>
      </c>
      <c r="AD225" s="26">
        <f t="shared" si="20"/>
        <v>2000</v>
      </c>
      <c r="AE225" s="26">
        <f t="shared" si="20"/>
        <v>0</v>
      </c>
    </row>
    <row r="226" spans="2:32" x14ac:dyDescent="0.25">
      <c r="B226" s="24" t="s">
        <v>20</v>
      </c>
      <c r="C226" s="23">
        <v>110</v>
      </c>
      <c r="D226" s="23">
        <v>80</v>
      </c>
      <c r="E226" s="23">
        <v>45</v>
      </c>
      <c r="F226" s="23">
        <v>55</v>
      </c>
      <c r="G226" s="23">
        <v>42</v>
      </c>
      <c r="H226" s="23">
        <v>35</v>
      </c>
      <c r="I226" s="23">
        <v>70</v>
      </c>
      <c r="J226" s="23">
        <v>480</v>
      </c>
      <c r="K226" s="23">
        <v>100</v>
      </c>
      <c r="L226" s="23">
        <v>63</v>
      </c>
      <c r="M226" s="23">
        <v>85</v>
      </c>
      <c r="N226" s="23">
        <v>60</v>
      </c>
      <c r="O226" s="23">
        <v>110</v>
      </c>
      <c r="P226" s="23">
        <v>420</v>
      </c>
      <c r="Q226" s="23">
        <v>220</v>
      </c>
      <c r="R226" s="23">
        <v>330</v>
      </c>
      <c r="S226" s="23">
        <v>240</v>
      </c>
      <c r="T226" s="23">
        <v>290</v>
      </c>
      <c r="U226" s="23">
        <v>600</v>
      </c>
      <c r="V226" s="23">
        <v>205</v>
      </c>
      <c r="W226" s="23">
        <v>1200</v>
      </c>
      <c r="X226" s="23">
        <v>135</v>
      </c>
      <c r="Y226" s="23">
        <v>180</v>
      </c>
      <c r="Z226" s="23">
        <v>150</v>
      </c>
      <c r="AA226" s="23">
        <v>65</v>
      </c>
      <c r="AB226" s="23">
        <v>56</v>
      </c>
      <c r="AC226" s="23">
        <v>15</v>
      </c>
      <c r="AD226" s="23">
        <v>242</v>
      </c>
      <c r="AE226" s="23"/>
    </row>
    <row r="227" spans="2:32" x14ac:dyDescent="0.25">
      <c r="B227" s="25" t="s">
        <v>21</v>
      </c>
      <c r="C227" s="26">
        <f>C225*C226/1000</f>
        <v>0</v>
      </c>
      <c r="D227" s="26">
        <f t="shared" ref="D227:AE227" si="21">D225*D226/1000</f>
        <v>0</v>
      </c>
      <c r="E227" s="26">
        <f t="shared" si="21"/>
        <v>0</v>
      </c>
      <c r="F227" s="26">
        <f t="shared" si="21"/>
        <v>27.5</v>
      </c>
      <c r="G227" s="26">
        <f t="shared" si="21"/>
        <v>0</v>
      </c>
      <c r="H227" s="26">
        <f t="shared" si="21"/>
        <v>14</v>
      </c>
      <c r="I227" s="26">
        <f t="shared" si="21"/>
        <v>35</v>
      </c>
      <c r="J227" s="26">
        <f t="shared" si="21"/>
        <v>0</v>
      </c>
      <c r="K227" s="26">
        <f t="shared" si="21"/>
        <v>0</v>
      </c>
      <c r="L227" s="26">
        <f t="shared" si="21"/>
        <v>94.5</v>
      </c>
      <c r="M227" s="26">
        <f t="shared" si="21"/>
        <v>42.5</v>
      </c>
      <c r="N227" s="26">
        <f t="shared" si="21"/>
        <v>0</v>
      </c>
      <c r="O227" s="26">
        <f t="shared" si="21"/>
        <v>0</v>
      </c>
      <c r="P227" s="26">
        <f t="shared" si="21"/>
        <v>0</v>
      </c>
      <c r="Q227" s="26">
        <f t="shared" si="21"/>
        <v>440</v>
      </c>
      <c r="R227" s="26">
        <f t="shared" si="21"/>
        <v>0</v>
      </c>
      <c r="S227" s="26">
        <f t="shared" si="21"/>
        <v>60</v>
      </c>
      <c r="T227" s="26">
        <f t="shared" si="21"/>
        <v>0</v>
      </c>
      <c r="U227" s="26">
        <f t="shared" si="21"/>
        <v>240</v>
      </c>
      <c r="V227" s="26">
        <f t="shared" si="21"/>
        <v>61.5</v>
      </c>
      <c r="W227" s="26">
        <f t="shared" si="21"/>
        <v>240</v>
      </c>
      <c r="X227" s="26">
        <f t="shared" si="21"/>
        <v>270</v>
      </c>
      <c r="Y227" s="26">
        <f t="shared" si="21"/>
        <v>0</v>
      </c>
      <c r="Z227" s="26">
        <f t="shared" si="21"/>
        <v>0</v>
      </c>
      <c r="AA227" s="26">
        <f t="shared" si="21"/>
        <v>39</v>
      </c>
      <c r="AB227" s="26">
        <f t="shared" si="21"/>
        <v>84</v>
      </c>
      <c r="AC227" s="26">
        <f t="shared" si="21"/>
        <v>3</v>
      </c>
      <c r="AD227" s="26">
        <f t="shared" si="21"/>
        <v>484</v>
      </c>
      <c r="AE227" s="26">
        <f t="shared" si="21"/>
        <v>0</v>
      </c>
      <c r="AF227" s="27">
        <f>SUM(C227:AE227)</f>
        <v>2135</v>
      </c>
    </row>
    <row r="228" spans="2:32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30" spans="2:32" x14ac:dyDescent="0.25">
      <c r="C230" t="s">
        <v>22</v>
      </c>
      <c r="L230" t="s">
        <v>23</v>
      </c>
    </row>
    <row r="232" spans="2:32" ht="18.75" x14ac:dyDescent="0.25">
      <c r="B232" s="1"/>
      <c r="C232" s="1"/>
      <c r="D232" s="1"/>
      <c r="E232" s="2"/>
      <c r="F232" s="2"/>
      <c r="G232" s="1"/>
      <c r="H232" s="3" t="s">
        <v>0</v>
      </c>
      <c r="I232" s="2"/>
      <c r="J232" s="2"/>
      <c r="K232" s="2"/>
      <c r="L232" s="2"/>
      <c r="M232" s="1"/>
      <c r="N232" s="2"/>
      <c r="O232" s="2"/>
      <c r="P232" s="2"/>
      <c r="Q232" s="4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2" ht="15.75" x14ac:dyDescent="0.25"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2" x14ac:dyDescent="0.25">
      <c r="B234" s="1"/>
      <c r="C234" s="2"/>
      <c r="D234" s="6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2" ht="15.75" x14ac:dyDescent="0.25">
      <c r="B235" s="7" t="s">
        <v>72</v>
      </c>
      <c r="C235" s="8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1"/>
      <c r="O235" s="1"/>
      <c r="P235" s="2"/>
      <c r="Q235" s="1"/>
      <c r="R235" s="1"/>
      <c r="S235" s="2" t="s">
        <v>1</v>
      </c>
      <c r="T235" s="1"/>
      <c r="U235" s="1"/>
      <c r="V235" s="1"/>
      <c r="W235" s="1"/>
      <c r="X235" s="1"/>
      <c r="Y235" s="1"/>
      <c r="Z235" s="1"/>
      <c r="AA235" s="1" t="s">
        <v>2</v>
      </c>
      <c r="AB235" s="1"/>
      <c r="AC235" s="1"/>
      <c r="AD235" s="1"/>
      <c r="AE235" s="1"/>
    </row>
    <row r="236" spans="2:32" x14ac:dyDescent="0.25">
      <c r="B236" s="1" t="s">
        <v>32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2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9"/>
      <c r="N237" s="2"/>
      <c r="O237" s="2"/>
      <c r="P237" s="2"/>
      <c r="Q237" s="4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2" ht="15.75" x14ac:dyDescent="0.25">
      <c r="B238" s="9"/>
      <c r="C238" s="10"/>
      <c r="D238" s="11"/>
      <c r="E238" s="12" t="s">
        <v>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4"/>
      <c r="R238" s="11"/>
      <c r="S238" s="11"/>
      <c r="T238" s="11"/>
      <c r="U238" s="15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2" x14ac:dyDescent="0.25">
      <c r="B239" s="17"/>
      <c r="C239" s="29" t="s">
        <v>4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 t="s">
        <v>90</v>
      </c>
      <c r="N239" s="30"/>
      <c r="O239" s="30"/>
      <c r="P239" s="30"/>
      <c r="Q239" s="30"/>
      <c r="R239" s="30"/>
      <c r="S239" s="30"/>
      <c r="T239" s="30"/>
      <c r="U239" s="30"/>
      <c r="V239" s="29" t="s">
        <v>91</v>
      </c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2:32" ht="48" x14ac:dyDescent="0.25">
      <c r="B240" s="18">
        <v>12</v>
      </c>
      <c r="C240" s="19" t="s">
        <v>5</v>
      </c>
      <c r="D240" s="19" t="s">
        <v>38</v>
      </c>
      <c r="E240" s="19" t="s">
        <v>6</v>
      </c>
      <c r="F240" s="19" t="s">
        <v>39</v>
      </c>
      <c r="G240" s="19" t="s">
        <v>15</v>
      </c>
      <c r="H240" s="19" t="s">
        <v>9</v>
      </c>
      <c r="I240" s="19" t="s">
        <v>10</v>
      </c>
      <c r="J240" s="19" t="s">
        <v>7</v>
      </c>
      <c r="K240" s="19" t="s">
        <v>40</v>
      </c>
      <c r="L240" s="19" t="s">
        <v>41</v>
      </c>
      <c r="M240" s="19" t="s">
        <v>13</v>
      </c>
      <c r="N240" s="20" t="s">
        <v>42</v>
      </c>
      <c r="O240" s="20" t="s">
        <v>28</v>
      </c>
      <c r="P240" s="22" t="s">
        <v>11</v>
      </c>
      <c r="Q240" s="20" t="s">
        <v>8</v>
      </c>
      <c r="R240" s="22" t="s">
        <v>14</v>
      </c>
      <c r="S240" s="20" t="s">
        <v>17</v>
      </c>
      <c r="T240" s="20" t="s">
        <v>16</v>
      </c>
      <c r="U240" s="22" t="s">
        <v>43</v>
      </c>
      <c r="V240" s="20" t="s">
        <v>44</v>
      </c>
      <c r="W240" s="22" t="s">
        <v>18</v>
      </c>
      <c r="X240" s="20" t="s">
        <v>45</v>
      </c>
      <c r="Y240" s="22" t="s">
        <v>46</v>
      </c>
      <c r="Z240" s="20" t="s">
        <v>30</v>
      </c>
      <c r="AA240" s="22" t="s">
        <v>47</v>
      </c>
      <c r="AB240" s="20" t="s">
        <v>36</v>
      </c>
      <c r="AC240" s="19" t="s">
        <v>25</v>
      </c>
      <c r="AD240" s="19" t="s">
        <v>48</v>
      </c>
      <c r="AE240" s="19" t="s">
        <v>49</v>
      </c>
    </row>
    <row r="241" spans="2:32" x14ac:dyDescent="0.25">
      <c r="B241" s="21" t="s">
        <v>66</v>
      </c>
      <c r="C241" s="20"/>
      <c r="D241" s="20"/>
      <c r="E241" s="20"/>
      <c r="F241" s="23"/>
      <c r="G241" s="23"/>
      <c r="H241" s="23"/>
      <c r="I241" s="20"/>
      <c r="J241" s="23"/>
      <c r="K241" s="23">
        <v>3000</v>
      </c>
      <c r="L241" s="23">
        <v>500</v>
      </c>
      <c r="M241" s="23">
        <v>400</v>
      </c>
      <c r="N241" s="20"/>
      <c r="O241" s="20"/>
      <c r="P241" s="20"/>
      <c r="Q241" s="23"/>
      <c r="R241" s="20"/>
      <c r="S241" s="23"/>
      <c r="T241" s="23"/>
      <c r="U241" s="23">
        <v>200</v>
      </c>
      <c r="V241" s="20"/>
      <c r="W241" s="20"/>
      <c r="X241" s="20"/>
      <c r="Y241" s="23"/>
      <c r="Z241" s="20"/>
      <c r="AA241" s="23"/>
      <c r="AB241" s="23"/>
      <c r="AC241" s="23">
        <v>100</v>
      </c>
      <c r="AD241" s="23"/>
      <c r="AE241" s="23"/>
    </row>
    <row r="242" spans="2:32" x14ac:dyDescent="0.25">
      <c r="B242" s="21" t="s">
        <v>67</v>
      </c>
      <c r="C242" s="20"/>
      <c r="D242" s="20"/>
      <c r="E242" s="20"/>
      <c r="F242" s="23"/>
      <c r="G242" s="23"/>
      <c r="H242" s="23">
        <v>200</v>
      </c>
      <c r="I242" s="20">
        <v>500</v>
      </c>
      <c r="J242" s="23"/>
      <c r="K242" s="23"/>
      <c r="L242" s="23"/>
      <c r="M242" s="23"/>
      <c r="N242" s="23">
        <v>1500</v>
      </c>
      <c r="O242" s="20"/>
      <c r="P242" s="20"/>
      <c r="Q242" s="23">
        <v>1500</v>
      </c>
      <c r="R242" s="20"/>
      <c r="S242" s="23"/>
      <c r="T242" s="23"/>
      <c r="U242" s="23">
        <v>200</v>
      </c>
      <c r="V242" s="20">
        <v>200</v>
      </c>
      <c r="W242" s="20"/>
      <c r="X242" s="20"/>
      <c r="Y242" s="23"/>
      <c r="Z242" s="20"/>
      <c r="AA242" s="23"/>
      <c r="AB242" s="23"/>
      <c r="AC242" s="23">
        <v>80</v>
      </c>
      <c r="AD242" s="23"/>
      <c r="AE242" s="23"/>
    </row>
    <row r="243" spans="2:32" x14ac:dyDescent="0.25">
      <c r="B243" s="21" t="s">
        <v>36</v>
      </c>
      <c r="C243" s="20"/>
      <c r="D243" s="20"/>
      <c r="E243" s="20"/>
      <c r="F243" s="23"/>
      <c r="G243" s="23"/>
      <c r="H243" s="23"/>
      <c r="I243" s="20"/>
      <c r="J243" s="23"/>
      <c r="K243" s="23"/>
      <c r="L243" s="23"/>
      <c r="M243" s="23"/>
      <c r="N243" s="23"/>
      <c r="O243" s="20"/>
      <c r="P243" s="20"/>
      <c r="Q243" s="23"/>
      <c r="R243" s="20"/>
      <c r="S243" s="23"/>
      <c r="T243" s="23"/>
      <c r="U243" s="23"/>
      <c r="V243" s="20"/>
      <c r="W243" s="20"/>
      <c r="X243" s="20"/>
      <c r="Y243" s="23"/>
      <c r="Z243" s="20"/>
      <c r="AA243" s="23"/>
      <c r="AB243" s="23">
        <v>1500</v>
      </c>
      <c r="AC243" s="23"/>
      <c r="AD243" s="23"/>
      <c r="AE243" s="23"/>
    </row>
    <row r="244" spans="2:32" x14ac:dyDescent="0.25">
      <c r="B244" s="24" t="s">
        <v>57</v>
      </c>
      <c r="C244" s="23"/>
      <c r="D244" s="23"/>
      <c r="E244" s="23"/>
      <c r="F244" s="23"/>
      <c r="G244" s="23"/>
      <c r="H244" s="23"/>
      <c r="I244" s="23"/>
      <c r="J244" s="23">
        <v>1000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>
        <v>500</v>
      </c>
      <c r="AB244" s="23"/>
      <c r="AC244" s="23"/>
      <c r="AD244" s="23"/>
      <c r="AE244" s="23"/>
    </row>
    <row r="245" spans="2:32" x14ac:dyDescent="0.25">
      <c r="B245" s="24" t="s">
        <v>64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>
        <v>1500</v>
      </c>
      <c r="Y245" s="23"/>
      <c r="Z245" s="23"/>
      <c r="AA245" s="23"/>
      <c r="AB245" s="23"/>
      <c r="AC245" s="23"/>
      <c r="AD245" s="23">
        <v>2000</v>
      </c>
      <c r="AE245" s="23"/>
    </row>
    <row r="246" spans="2:32" x14ac:dyDescent="0.25">
      <c r="B246" s="25" t="s">
        <v>19</v>
      </c>
      <c r="C246" s="26">
        <f t="shared" ref="C246:AE246" si="22">C241+C242+C243+C244+C245</f>
        <v>0</v>
      </c>
      <c r="D246" s="26">
        <f t="shared" si="22"/>
        <v>0</v>
      </c>
      <c r="E246" s="26">
        <f t="shared" si="22"/>
        <v>0</v>
      </c>
      <c r="F246" s="26">
        <f t="shared" si="22"/>
        <v>0</v>
      </c>
      <c r="G246" s="26">
        <f t="shared" si="22"/>
        <v>0</v>
      </c>
      <c r="H246" s="26">
        <f t="shared" si="22"/>
        <v>200</v>
      </c>
      <c r="I246" s="26">
        <f t="shared" si="22"/>
        <v>500</v>
      </c>
      <c r="J246" s="26">
        <f t="shared" si="22"/>
        <v>1000</v>
      </c>
      <c r="K246" s="26">
        <f t="shared" si="22"/>
        <v>3000</v>
      </c>
      <c r="L246" s="26">
        <f t="shared" si="22"/>
        <v>500</v>
      </c>
      <c r="M246" s="26">
        <f t="shared" si="22"/>
        <v>400</v>
      </c>
      <c r="N246" s="26">
        <f t="shared" si="22"/>
        <v>1500</v>
      </c>
      <c r="O246" s="26">
        <f t="shared" si="22"/>
        <v>0</v>
      </c>
      <c r="P246" s="26">
        <f t="shared" si="22"/>
        <v>0</v>
      </c>
      <c r="Q246" s="26">
        <f t="shared" si="22"/>
        <v>1500</v>
      </c>
      <c r="R246" s="26">
        <f t="shared" si="22"/>
        <v>0</v>
      </c>
      <c r="S246" s="26">
        <f t="shared" si="22"/>
        <v>0</v>
      </c>
      <c r="T246" s="26">
        <f t="shared" si="22"/>
        <v>0</v>
      </c>
      <c r="U246" s="26">
        <f t="shared" si="22"/>
        <v>400</v>
      </c>
      <c r="V246" s="26">
        <f t="shared" si="22"/>
        <v>200</v>
      </c>
      <c r="W246" s="26">
        <f t="shared" si="22"/>
        <v>0</v>
      </c>
      <c r="X246" s="26">
        <f t="shared" si="22"/>
        <v>1500</v>
      </c>
      <c r="Y246" s="26">
        <f t="shared" si="22"/>
        <v>0</v>
      </c>
      <c r="Z246" s="26">
        <f t="shared" si="22"/>
        <v>0</v>
      </c>
      <c r="AA246" s="26">
        <f t="shared" si="22"/>
        <v>500</v>
      </c>
      <c r="AB246" s="26">
        <f t="shared" si="22"/>
        <v>1500</v>
      </c>
      <c r="AC246" s="26">
        <f t="shared" si="22"/>
        <v>180</v>
      </c>
      <c r="AD246" s="26">
        <f t="shared" si="22"/>
        <v>2000</v>
      </c>
      <c r="AE246" s="26">
        <f t="shared" si="22"/>
        <v>0</v>
      </c>
    </row>
    <row r="247" spans="2:32" x14ac:dyDescent="0.25">
      <c r="B247" s="24" t="s">
        <v>20</v>
      </c>
      <c r="C247" s="23">
        <v>110</v>
      </c>
      <c r="D247" s="23">
        <v>80</v>
      </c>
      <c r="E247" s="23">
        <v>45</v>
      </c>
      <c r="F247" s="23">
        <v>42</v>
      </c>
      <c r="G247" s="23">
        <v>42</v>
      </c>
      <c r="H247" s="23">
        <v>35</v>
      </c>
      <c r="I247" s="23">
        <v>70</v>
      </c>
      <c r="J247" s="23">
        <v>678</v>
      </c>
      <c r="K247" s="23">
        <v>100</v>
      </c>
      <c r="L247" s="23">
        <v>63</v>
      </c>
      <c r="M247" s="23">
        <v>85</v>
      </c>
      <c r="N247" s="23">
        <v>68</v>
      </c>
      <c r="O247" s="23">
        <v>110</v>
      </c>
      <c r="P247" s="23">
        <v>420</v>
      </c>
      <c r="Q247" s="23">
        <v>220</v>
      </c>
      <c r="R247" s="23">
        <v>330</v>
      </c>
      <c r="S247" s="23">
        <v>260</v>
      </c>
      <c r="T247" s="23">
        <v>275</v>
      </c>
      <c r="U247" s="23">
        <v>600</v>
      </c>
      <c r="V247" s="23">
        <v>205</v>
      </c>
      <c r="W247" s="23">
        <v>1200</v>
      </c>
      <c r="X247" s="23">
        <v>145</v>
      </c>
      <c r="Y247" s="23">
        <v>180</v>
      </c>
      <c r="Z247" s="23">
        <v>150</v>
      </c>
      <c r="AA247" s="23">
        <v>65</v>
      </c>
      <c r="AB247" s="23">
        <v>56</v>
      </c>
      <c r="AC247" s="23">
        <v>15</v>
      </c>
      <c r="AD247" s="23">
        <v>242</v>
      </c>
      <c r="AE247" s="23"/>
    </row>
    <row r="248" spans="2:32" x14ac:dyDescent="0.25">
      <c r="B248" s="25" t="s">
        <v>21</v>
      </c>
      <c r="C248" s="26">
        <f>C246*C247/1000</f>
        <v>0</v>
      </c>
      <c r="D248" s="26">
        <f t="shared" ref="D248:AE248" si="23">D246*D247/1000</f>
        <v>0</v>
      </c>
      <c r="E248" s="26">
        <f t="shared" si="23"/>
        <v>0</v>
      </c>
      <c r="F248" s="26">
        <f t="shared" si="23"/>
        <v>0</v>
      </c>
      <c r="G248" s="26">
        <f t="shared" si="23"/>
        <v>0</v>
      </c>
      <c r="H248" s="26">
        <f t="shared" si="23"/>
        <v>7</v>
      </c>
      <c r="I248" s="26">
        <f t="shared" si="23"/>
        <v>35</v>
      </c>
      <c r="J248" s="26">
        <f t="shared" si="23"/>
        <v>678</v>
      </c>
      <c r="K248" s="26">
        <f t="shared" si="23"/>
        <v>300</v>
      </c>
      <c r="L248" s="26">
        <f t="shared" si="23"/>
        <v>31.5</v>
      </c>
      <c r="M248" s="26">
        <f t="shared" si="23"/>
        <v>34</v>
      </c>
      <c r="N248" s="26">
        <f t="shared" si="23"/>
        <v>102</v>
      </c>
      <c r="O248" s="26">
        <f t="shared" si="23"/>
        <v>0</v>
      </c>
      <c r="P248" s="26">
        <f t="shared" si="23"/>
        <v>0</v>
      </c>
      <c r="Q248" s="26">
        <f t="shared" si="23"/>
        <v>330</v>
      </c>
      <c r="R248" s="26">
        <f t="shared" si="23"/>
        <v>0</v>
      </c>
      <c r="S248" s="26">
        <f t="shared" si="23"/>
        <v>0</v>
      </c>
      <c r="T248" s="26">
        <f t="shared" si="23"/>
        <v>0</v>
      </c>
      <c r="U248" s="26">
        <f t="shared" si="23"/>
        <v>240</v>
      </c>
      <c r="V248" s="26">
        <f t="shared" si="23"/>
        <v>41</v>
      </c>
      <c r="W248" s="26">
        <f t="shared" si="23"/>
        <v>0</v>
      </c>
      <c r="X248" s="26">
        <f t="shared" si="23"/>
        <v>217.5</v>
      </c>
      <c r="Y248" s="26">
        <f t="shared" si="23"/>
        <v>0</v>
      </c>
      <c r="Z248" s="26">
        <f t="shared" si="23"/>
        <v>0</v>
      </c>
      <c r="AA248" s="26">
        <f t="shared" si="23"/>
        <v>32.5</v>
      </c>
      <c r="AB248" s="26">
        <f t="shared" si="23"/>
        <v>84</v>
      </c>
      <c r="AC248" s="26">
        <f t="shared" si="23"/>
        <v>2.7</v>
      </c>
      <c r="AD248" s="26">
        <f t="shared" si="23"/>
        <v>484</v>
      </c>
      <c r="AE248" s="26">
        <f t="shared" si="23"/>
        <v>0</v>
      </c>
      <c r="AF248" s="27">
        <f>SUM(C248:AE248)</f>
        <v>2619.1999999999998</v>
      </c>
    </row>
    <row r="249" spans="2:32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1" spans="2:32" x14ac:dyDescent="0.25">
      <c r="C251" t="s">
        <v>22</v>
      </c>
      <c r="L251" t="s">
        <v>23</v>
      </c>
    </row>
    <row r="252" spans="2:32" ht="18.75" x14ac:dyDescent="0.25">
      <c r="B252" s="1"/>
      <c r="C252" s="1"/>
      <c r="D252" s="1"/>
      <c r="E252" s="2"/>
      <c r="F252" s="2"/>
      <c r="G252" s="1"/>
      <c r="H252" s="3" t="s">
        <v>0</v>
      </c>
      <c r="I252" s="2"/>
      <c r="J252" s="2"/>
      <c r="K252" s="2"/>
      <c r="L252" s="2"/>
      <c r="M252" s="1"/>
      <c r="N252" s="2"/>
      <c r="O252" s="2"/>
      <c r="P252" s="2"/>
      <c r="Q252" s="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2" ht="15.75" x14ac:dyDescent="0.25"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2" x14ac:dyDescent="0.25">
      <c r="B254" s="1"/>
      <c r="C254" s="2"/>
      <c r="D254" s="6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2" ht="15.75" x14ac:dyDescent="0.25">
      <c r="B255" s="7" t="s">
        <v>73</v>
      </c>
      <c r="C255" s="8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1"/>
      <c r="O255" s="1"/>
      <c r="P255" s="2"/>
      <c r="Q255" s="1"/>
      <c r="R255" s="1"/>
      <c r="S255" s="2" t="s">
        <v>1</v>
      </c>
      <c r="T255" s="1"/>
      <c r="U255" s="1"/>
      <c r="V255" s="1"/>
      <c r="W255" s="1"/>
      <c r="X255" s="1"/>
      <c r="Y255" s="1"/>
      <c r="Z255" s="1"/>
      <c r="AA255" s="1" t="s">
        <v>2</v>
      </c>
      <c r="AB255" s="1"/>
      <c r="AC255" s="1"/>
      <c r="AD255" s="1"/>
      <c r="AE255" s="1"/>
    </row>
    <row r="256" spans="2:32" x14ac:dyDescent="0.25">
      <c r="B256" s="1" t="s">
        <v>34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2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9"/>
      <c r="N257" s="2"/>
      <c r="O257" s="2"/>
      <c r="P257" s="2"/>
      <c r="Q257" s="4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2" ht="15.75" x14ac:dyDescent="0.25">
      <c r="B258" s="9"/>
      <c r="C258" s="10"/>
      <c r="D258" s="11"/>
      <c r="E258" s="12" t="s">
        <v>3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4"/>
      <c r="R258" s="11"/>
      <c r="S258" s="11"/>
      <c r="T258" s="11"/>
      <c r="U258" s="1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2:32" ht="14.45" customHeight="1" x14ac:dyDescent="0.25">
      <c r="B259" s="17"/>
      <c r="C259" s="31" t="s">
        <v>4</v>
      </c>
      <c r="D259" s="31"/>
      <c r="E259" s="31"/>
      <c r="F259" s="31"/>
      <c r="G259" s="31"/>
      <c r="H259" s="31"/>
      <c r="I259" s="31"/>
      <c r="J259" s="31"/>
      <c r="K259" s="31"/>
      <c r="L259" s="29"/>
      <c r="M259" s="32" t="s">
        <v>90</v>
      </c>
      <c r="N259" s="31"/>
      <c r="O259" s="31"/>
      <c r="P259" s="31"/>
      <c r="Q259" s="31"/>
      <c r="R259" s="31"/>
      <c r="S259" s="31"/>
      <c r="T259" s="31"/>
      <c r="U259" s="29"/>
      <c r="V259" s="32" t="s">
        <v>91</v>
      </c>
      <c r="W259" s="31"/>
      <c r="X259" s="31"/>
      <c r="Y259" s="31"/>
      <c r="Z259" s="31"/>
      <c r="AA259" s="31"/>
      <c r="AB259" s="31"/>
      <c r="AC259" s="31"/>
      <c r="AD259" s="31"/>
      <c r="AE259" s="29"/>
    </row>
    <row r="260" spans="2:32" ht="48" x14ac:dyDescent="0.25">
      <c r="B260" s="18">
        <v>13</v>
      </c>
      <c r="C260" s="19" t="s">
        <v>5</v>
      </c>
      <c r="D260" s="19" t="s">
        <v>38</v>
      </c>
      <c r="E260" s="19" t="s">
        <v>6</v>
      </c>
      <c r="F260" s="19" t="s">
        <v>39</v>
      </c>
      <c r="G260" s="19" t="s">
        <v>15</v>
      </c>
      <c r="H260" s="19" t="s">
        <v>9</v>
      </c>
      <c r="I260" s="19" t="s">
        <v>10</v>
      </c>
      <c r="J260" s="19" t="s">
        <v>7</v>
      </c>
      <c r="K260" s="19" t="s">
        <v>40</v>
      </c>
      <c r="L260" s="19" t="s">
        <v>41</v>
      </c>
      <c r="M260" s="19" t="s">
        <v>13</v>
      </c>
      <c r="N260" s="20" t="s">
        <v>42</v>
      </c>
      <c r="O260" s="20" t="s">
        <v>28</v>
      </c>
      <c r="P260" s="22" t="s">
        <v>11</v>
      </c>
      <c r="Q260" s="20" t="s">
        <v>8</v>
      </c>
      <c r="R260" s="22" t="s">
        <v>14</v>
      </c>
      <c r="S260" s="20" t="s">
        <v>17</v>
      </c>
      <c r="T260" s="20" t="s">
        <v>16</v>
      </c>
      <c r="U260" s="22" t="s">
        <v>43</v>
      </c>
      <c r="V260" s="20" t="s">
        <v>44</v>
      </c>
      <c r="W260" s="22" t="s">
        <v>18</v>
      </c>
      <c r="X260" s="20" t="s">
        <v>45</v>
      </c>
      <c r="Y260" s="22" t="s">
        <v>46</v>
      </c>
      <c r="Z260" s="20" t="s">
        <v>30</v>
      </c>
      <c r="AA260" s="22" t="s">
        <v>47</v>
      </c>
      <c r="AB260" s="20" t="s">
        <v>36</v>
      </c>
      <c r="AC260" s="19" t="s">
        <v>25</v>
      </c>
      <c r="AD260" s="19" t="s">
        <v>48</v>
      </c>
      <c r="AE260" s="19" t="s">
        <v>49</v>
      </c>
    </row>
    <row r="261" spans="2:32" x14ac:dyDescent="0.25">
      <c r="B261" s="21" t="s">
        <v>97</v>
      </c>
      <c r="C261" s="20"/>
      <c r="D261" s="20">
        <v>100</v>
      </c>
      <c r="E261" s="20"/>
      <c r="F261" s="23">
        <v>200</v>
      </c>
      <c r="G261" s="23"/>
      <c r="H261" s="23">
        <v>300</v>
      </c>
      <c r="I261" s="20"/>
      <c r="J261" s="23"/>
      <c r="K261" s="23"/>
      <c r="L261" s="23"/>
      <c r="M261" s="23"/>
      <c r="N261" s="20"/>
      <c r="O261" s="20"/>
      <c r="P261" s="20">
        <v>1300</v>
      </c>
      <c r="Q261" s="23"/>
      <c r="R261" s="20"/>
      <c r="S261" s="23">
        <v>200</v>
      </c>
      <c r="T261" s="23"/>
      <c r="U261" s="23">
        <v>200</v>
      </c>
      <c r="V261" s="20">
        <v>100</v>
      </c>
      <c r="W261" s="20"/>
      <c r="X261" s="20"/>
      <c r="Y261" s="23"/>
      <c r="Z261" s="20"/>
      <c r="AA261" s="23"/>
      <c r="AB261" s="23"/>
      <c r="AC261" s="23">
        <v>100</v>
      </c>
      <c r="AD261" s="23"/>
      <c r="AE261" s="23"/>
    </row>
    <row r="262" spans="2:32" ht="24" x14ac:dyDescent="0.25">
      <c r="B262" s="21" t="s">
        <v>37</v>
      </c>
      <c r="C262" s="20"/>
      <c r="D262" s="20"/>
      <c r="E262" s="20"/>
      <c r="F262" s="23">
        <v>2500</v>
      </c>
      <c r="G262" s="23"/>
      <c r="H262" s="23"/>
      <c r="I262" s="20"/>
      <c r="J262" s="23"/>
      <c r="K262" s="23"/>
      <c r="L262" s="23"/>
      <c r="M262" s="23"/>
      <c r="N262" s="23"/>
      <c r="O262" s="20"/>
      <c r="P262" s="20"/>
      <c r="Q262" s="23"/>
      <c r="R262" s="20"/>
      <c r="S262" s="23"/>
      <c r="T262" s="23"/>
      <c r="U262" s="23">
        <v>300</v>
      </c>
      <c r="V262" s="20"/>
      <c r="W262" s="20"/>
      <c r="X262" s="20"/>
      <c r="Y262" s="23"/>
      <c r="Z262" s="20"/>
      <c r="AA262" s="23"/>
      <c r="AB262" s="23"/>
      <c r="AC262" s="23">
        <v>100</v>
      </c>
      <c r="AD262" s="23"/>
      <c r="AE262" s="23"/>
    </row>
    <row r="263" spans="2:32" x14ac:dyDescent="0.25">
      <c r="B263" s="21" t="s">
        <v>36</v>
      </c>
      <c r="C263" s="20"/>
      <c r="D263" s="20"/>
      <c r="E263" s="20"/>
      <c r="F263" s="23"/>
      <c r="G263" s="23"/>
      <c r="H263" s="23"/>
      <c r="I263" s="20"/>
      <c r="J263" s="23"/>
      <c r="K263" s="23"/>
      <c r="L263" s="23"/>
      <c r="M263" s="23"/>
      <c r="N263" s="23"/>
      <c r="O263" s="20"/>
      <c r="P263" s="20"/>
      <c r="Q263" s="23"/>
      <c r="R263" s="20"/>
      <c r="S263" s="23"/>
      <c r="T263" s="23"/>
      <c r="U263" s="23"/>
      <c r="V263" s="20"/>
      <c r="W263" s="20"/>
      <c r="X263" s="20"/>
      <c r="Y263" s="23"/>
      <c r="Z263" s="20"/>
      <c r="AA263" s="23"/>
      <c r="AB263" s="23">
        <v>1500</v>
      </c>
      <c r="AC263" s="23"/>
      <c r="AD263" s="23"/>
      <c r="AE263" s="23"/>
    </row>
    <row r="264" spans="2:32" x14ac:dyDescent="0.25">
      <c r="B264" s="24" t="s">
        <v>52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>
        <v>100</v>
      </c>
      <c r="X264" s="23"/>
      <c r="Y264" s="23"/>
      <c r="Z264" s="23"/>
      <c r="AA264" s="23">
        <v>500</v>
      </c>
      <c r="AB264" s="23"/>
      <c r="AC264" s="23"/>
      <c r="AD264" s="23"/>
      <c r="AE264" s="23"/>
    </row>
    <row r="265" spans="2:32" x14ac:dyDescent="0.25">
      <c r="B265" s="24" t="s">
        <v>48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>
        <v>3500</v>
      </c>
      <c r="AE265" s="23"/>
    </row>
    <row r="266" spans="2:32" x14ac:dyDescent="0.25">
      <c r="B266" s="25" t="s">
        <v>19</v>
      </c>
      <c r="C266" s="26">
        <f t="shared" ref="C266:AE266" si="24">C261+C262+C263+C264+C265</f>
        <v>0</v>
      </c>
      <c r="D266" s="26">
        <f t="shared" si="24"/>
        <v>100</v>
      </c>
      <c r="E266" s="26">
        <f t="shared" si="24"/>
        <v>0</v>
      </c>
      <c r="F266" s="26">
        <f t="shared" si="24"/>
        <v>2700</v>
      </c>
      <c r="G266" s="26">
        <f t="shared" si="24"/>
        <v>0</v>
      </c>
      <c r="H266" s="26">
        <f t="shared" si="24"/>
        <v>300</v>
      </c>
      <c r="I266" s="26">
        <f t="shared" si="24"/>
        <v>0</v>
      </c>
      <c r="J266" s="26">
        <f t="shared" si="24"/>
        <v>0</v>
      </c>
      <c r="K266" s="26">
        <f t="shared" si="24"/>
        <v>0</v>
      </c>
      <c r="L266" s="26">
        <f t="shared" si="24"/>
        <v>0</v>
      </c>
      <c r="M266" s="26">
        <f t="shared" si="24"/>
        <v>0</v>
      </c>
      <c r="N266" s="26">
        <f t="shared" si="24"/>
        <v>0</v>
      </c>
      <c r="O266" s="26">
        <f t="shared" si="24"/>
        <v>0</v>
      </c>
      <c r="P266" s="26">
        <f t="shared" si="24"/>
        <v>1300</v>
      </c>
      <c r="Q266" s="26">
        <f t="shared" si="24"/>
        <v>0</v>
      </c>
      <c r="R266" s="26">
        <f t="shared" si="24"/>
        <v>0</v>
      </c>
      <c r="S266" s="26">
        <f t="shared" si="24"/>
        <v>200</v>
      </c>
      <c r="T266" s="26">
        <f t="shared" si="24"/>
        <v>0</v>
      </c>
      <c r="U266" s="26">
        <f t="shared" si="24"/>
        <v>500</v>
      </c>
      <c r="V266" s="26">
        <f t="shared" si="24"/>
        <v>100</v>
      </c>
      <c r="W266" s="26">
        <f t="shared" si="24"/>
        <v>100</v>
      </c>
      <c r="X266" s="26">
        <f t="shared" si="24"/>
        <v>0</v>
      </c>
      <c r="Y266" s="26">
        <f t="shared" si="24"/>
        <v>0</v>
      </c>
      <c r="Z266" s="26">
        <f t="shared" si="24"/>
        <v>0</v>
      </c>
      <c r="AA266" s="26">
        <f t="shared" si="24"/>
        <v>500</v>
      </c>
      <c r="AB266" s="26">
        <f t="shared" si="24"/>
        <v>1500</v>
      </c>
      <c r="AC266" s="26">
        <f t="shared" si="24"/>
        <v>200</v>
      </c>
      <c r="AD266" s="26">
        <f t="shared" si="24"/>
        <v>3500</v>
      </c>
      <c r="AE266" s="26">
        <f t="shared" si="24"/>
        <v>0</v>
      </c>
    </row>
    <row r="267" spans="2:32" x14ac:dyDescent="0.25">
      <c r="B267" s="24" t="s">
        <v>20</v>
      </c>
      <c r="C267" s="23">
        <v>110</v>
      </c>
      <c r="D267" s="23">
        <v>60</v>
      </c>
      <c r="E267" s="23">
        <v>45</v>
      </c>
      <c r="F267" s="23">
        <v>42</v>
      </c>
      <c r="G267" s="23">
        <v>42</v>
      </c>
      <c r="H267" s="23">
        <v>35</v>
      </c>
      <c r="I267" s="23">
        <v>60</v>
      </c>
      <c r="J267" s="23">
        <v>480</v>
      </c>
      <c r="K267" s="23">
        <v>100</v>
      </c>
      <c r="L267" s="23">
        <v>55</v>
      </c>
      <c r="M267" s="23">
        <v>80</v>
      </c>
      <c r="N267" s="23">
        <v>60</v>
      </c>
      <c r="O267" s="23">
        <v>110</v>
      </c>
      <c r="P267" s="23">
        <v>420</v>
      </c>
      <c r="Q267" s="23">
        <v>220</v>
      </c>
      <c r="R267" s="23">
        <v>330</v>
      </c>
      <c r="S267" s="23">
        <v>260</v>
      </c>
      <c r="T267" s="23">
        <v>275</v>
      </c>
      <c r="U267" s="23">
        <v>600</v>
      </c>
      <c r="V267" s="23">
        <v>180</v>
      </c>
      <c r="W267" s="23">
        <v>1200</v>
      </c>
      <c r="X267" s="23">
        <v>145</v>
      </c>
      <c r="Y267" s="23">
        <v>180</v>
      </c>
      <c r="Z267" s="23">
        <v>150</v>
      </c>
      <c r="AA267" s="23">
        <v>70</v>
      </c>
      <c r="AB267" s="23">
        <v>56</v>
      </c>
      <c r="AC267" s="23">
        <v>15</v>
      </c>
      <c r="AD267" s="23">
        <v>242</v>
      </c>
      <c r="AE267" s="23"/>
    </row>
    <row r="268" spans="2:32" x14ac:dyDescent="0.25">
      <c r="B268" s="25" t="s">
        <v>21</v>
      </c>
      <c r="C268" s="26">
        <f>C266*C267/1000</f>
        <v>0</v>
      </c>
      <c r="D268" s="26">
        <f t="shared" ref="D268:AE268" si="25">D266*D267/1000</f>
        <v>6</v>
      </c>
      <c r="E268" s="26">
        <f t="shared" si="25"/>
        <v>0</v>
      </c>
      <c r="F268" s="26">
        <f t="shared" si="25"/>
        <v>113.4</v>
      </c>
      <c r="G268" s="26">
        <f t="shared" si="25"/>
        <v>0</v>
      </c>
      <c r="H268" s="26">
        <f t="shared" si="25"/>
        <v>10.5</v>
      </c>
      <c r="I268" s="26">
        <f t="shared" si="25"/>
        <v>0</v>
      </c>
      <c r="J268" s="26">
        <f t="shared" si="25"/>
        <v>0</v>
      </c>
      <c r="K268" s="26">
        <f t="shared" si="25"/>
        <v>0</v>
      </c>
      <c r="L268" s="26">
        <f t="shared" si="25"/>
        <v>0</v>
      </c>
      <c r="M268" s="26">
        <f t="shared" si="25"/>
        <v>0</v>
      </c>
      <c r="N268" s="26">
        <f t="shared" si="25"/>
        <v>0</v>
      </c>
      <c r="O268" s="26">
        <f t="shared" si="25"/>
        <v>0</v>
      </c>
      <c r="P268" s="26">
        <f t="shared" si="25"/>
        <v>546</v>
      </c>
      <c r="Q268" s="26">
        <f t="shared" si="25"/>
        <v>0</v>
      </c>
      <c r="R268" s="26">
        <f t="shared" si="25"/>
        <v>0</v>
      </c>
      <c r="S268" s="26">
        <f t="shared" si="25"/>
        <v>52</v>
      </c>
      <c r="T268" s="26">
        <f t="shared" si="25"/>
        <v>0</v>
      </c>
      <c r="U268" s="26">
        <f t="shared" si="25"/>
        <v>300</v>
      </c>
      <c r="V268" s="26">
        <f t="shared" si="25"/>
        <v>18</v>
      </c>
      <c r="W268" s="26">
        <f t="shared" si="25"/>
        <v>120</v>
      </c>
      <c r="X268" s="26">
        <f t="shared" si="25"/>
        <v>0</v>
      </c>
      <c r="Y268" s="26">
        <f t="shared" si="25"/>
        <v>0</v>
      </c>
      <c r="Z268" s="26">
        <f t="shared" si="25"/>
        <v>0</v>
      </c>
      <c r="AA268" s="26">
        <f t="shared" si="25"/>
        <v>35</v>
      </c>
      <c r="AB268" s="26">
        <f t="shared" si="25"/>
        <v>84</v>
      </c>
      <c r="AC268" s="26">
        <f t="shared" si="25"/>
        <v>3</v>
      </c>
      <c r="AD268" s="26">
        <f t="shared" si="25"/>
        <v>847</v>
      </c>
      <c r="AE268" s="26">
        <f t="shared" si="25"/>
        <v>0</v>
      </c>
      <c r="AF268" s="27">
        <f>SUM(C268:AE268)</f>
        <v>2134.9</v>
      </c>
    </row>
    <row r="269" spans="2:32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1" spans="2:32" x14ac:dyDescent="0.25">
      <c r="C271" t="s">
        <v>22</v>
      </c>
      <c r="L271" t="s">
        <v>23</v>
      </c>
    </row>
    <row r="275" spans="2:31" ht="18.75" x14ac:dyDescent="0.25">
      <c r="B275" s="1"/>
      <c r="C275" s="1"/>
      <c r="D275" s="1"/>
      <c r="E275" s="2"/>
      <c r="F275" s="2"/>
      <c r="G275" s="1"/>
      <c r="H275" s="3" t="s">
        <v>0</v>
      </c>
      <c r="I275" s="2"/>
      <c r="J275" s="2"/>
      <c r="K275" s="2"/>
      <c r="L275" s="2"/>
      <c r="M275" s="1"/>
      <c r="N275" s="2"/>
      <c r="O275" s="2"/>
      <c r="P275" s="2"/>
      <c r="Q275" s="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x14ac:dyDescent="0.25"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x14ac:dyDescent="0.25">
      <c r="B277" s="1"/>
      <c r="C277" s="2"/>
      <c r="D277" s="6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x14ac:dyDescent="0.25">
      <c r="B278" s="7" t="s">
        <v>74</v>
      </c>
      <c r="C278" s="8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1"/>
      <c r="O278" s="1"/>
      <c r="P278" s="2"/>
      <c r="Q278" s="1"/>
      <c r="R278" s="1"/>
      <c r="S278" s="2" t="s">
        <v>1</v>
      </c>
      <c r="T278" s="1"/>
      <c r="U278" s="1"/>
      <c r="V278" s="1"/>
      <c r="W278" s="1"/>
      <c r="X278" s="1"/>
      <c r="Y278" s="1"/>
      <c r="Z278" s="1"/>
      <c r="AA278" s="1" t="s">
        <v>2</v>
      </c>
      <c r="AB278" s="1"/>
      <c r="AC278" s="1"/>
      <c r="AD278" s="1"/>
      <c r="AE278" s="1"/>
    </row>
    <row r="279" spans="2:31" x14ac:dyDescent="0.25">
      <c r="B279" s="1" t="s">
        <v>35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9"/>
      <c r="N280" s="2"/>
      <c r="O280" s="2"/>
      <c r="P280" s="2"/>
      <c r="Q280" s="4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x14ac:dyDescent="0.25">
      <c r="B281" s="9"/>
      <c r="C281" s="10"/>
      <c r="D281" s="11"/>
      <c r="E281" s="12" t="s">
        <v>3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4"/>
      <c r="R281" s="11"/>
      <c r="S281" s="11"/>
      <c r="T281" s="11"/>
      <c r="U281" s="15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2:31" ht="14.45" customHeight="1" x14ac:dyDescent="0.25">
      <c r="B282" s="17"/>
      <c r="C282" s="31" t="s">
        <v>4</v>
      </c>
      <c r="D282" s="31"/>
      <c r="E282" s="31"/>
      <c r="F282" s="31"/>
      <c r="G282" s="31"/>
      <c r="H282" s="31"/>
      <c r="I282" s="31"/>
      <c r="J282" s="31"/>
      <c r="K282" s="31"/>
      <c r="L282" s="29"/>
      <c r="M282" s="32" t="s">
        <v>88</v>
      </c>
      <c r="N282" s="31"/>
      <c r="O282" s="31"/>
      <c r="P282" s="31"/>
      <c r="Q282" s="31"/>
      <c r="R282" s="31"/>
      <c r="S282" s="31"/>
      <c r="T282" s="31"/>
      <c r="U282" s="29"/>
      <c r="V282" s="32" t="s">
        <v>89</v>
      </c>
      <c r="W282" s="31"/>
      <c r="X282" s="31"/>
      <c r="Y282" s="31"/>
      <c r="Z282" s="31"/>
      <c r="AA282" s="31"/>
      <c r="AB282" s="31"/>
      <c r="AC282" s="31"/>
      <c r="AD282" s="31"/>
      <c r="AE282" s="29"/>
    </row>
    <row r="283" spans="2:31" ht="48" x14ac:dyDescent="0.25">
      <c r="B283" s="18">
        <v>14</v>
      </c>
      <c r="C283" s="19" t="s">
        <v>5</v>
      </c>
      <c r="D283" s="19" t="s">
        <v>38</v>
      </c>
      <c r="E283" s="19" t="s">
        <v>6</v>
      </c>
      <c r="F283" s="19" t="s">
        <v>39</v>
      </c>
      <c r="G283" s="19" t="s">
        <v>15</v>
      </c>
      <c r="H283" s="19" t="s">
        <v>9</v>
      </c>
      <c r="I283" s="19" t="s">
        <v>10</v>
      </c>
      <c r="J283" s="19" t="s">
        <v>7</v>
      </c>
      <c r="K283" s="19" t="s">
        <v>40</v>
      </c>
      <c r="L283" s="19" t="s">
        <v>41</v>
      </c>
      <c r="M283" s="19" t="s">
        <v>13</v>
      </c>
      <c r="N283" s="20" t="s">
        <v>42</v>
      </c>
      <c r="O283" s="20" t="s">
        <v>28</v>
      </c>
      <c r="P283" s="22" t="s">
        <v>11</v>
      </c>
      <c r="Q283" s="20" t="s">
        <v>8</v>
      </c>
      <c r="R283" s="22" t="s">
        <v>14</v>
      </c>
      <c r="S283" s="20" t="s">
        <v>17</v>
      </c>
      <c r="T283" s="20" t="s">
        <v>16</v>
      </c>
      <c r="U283" s="22" t="s">
        <v>43</v>
      </c>
      <c r="V283" s="20" t="s">
        <v>44</v>
      </c>
      <c r="W283" s="22" t="s">
        <v>18</v>
      </c>
      <c r="X283" s="20" t="s">
        <v>45</v>
      </c>
      <c r="Y283" s="22" t="s">
        <v>46</v>
      </c>
      <c r="Z283" s="20" t="s">
        <v>30</v>
      </c>
      <c r="AA283" s="22" t="s">
        <v>47</v>
      </c>
      <c r="AB283" s="20" t="s">
        <v>36</v>
      </c>
      <c r="AC283" s="19" t="s">
        <v>25</v>
      </c>
      <c r="AD283" s="19" t="s">
        <v>48</v>
      </c>
      <c r="AE283" s="19" t="s">
        <v>49</v>
      </c>
    </row>
    <row r="284" spans="2:31" x14ac:dyDescent="0.25">
      <c r="B284" s="21" t="s">
        <v>24</v>
      </c>
      <c r="C284" s="20"/>
      <c r="D284" s="20">
        <v>1000</v>
      </c>
      <c r="E284" s="20"/>
      <c r="F284" s="23">
        <v>1000</v>
      </c>
      <c r="G284" s="23"/>
      <c r="H284" s="23">
        <v>400</v>
      </c>
      <c r="I284" s="20">
        <v>400</v>
      </c>
      <c r="J284" s="23"/>
      <c r="K284" s="23"/>
      <c r="L284" s="23"/>
      <c r="M284" s="23"/>
      <c r="N284" s="20"/>
      <c r="O284" s="20"/>
      <c r="P284" s="20">
        <v>1330</v>
      </c>
      <c r="Q284" s="23"/>
      <c r="R284" s="20"/>
      <c r="S284" s="23">
        <v>100</v>
      </c>
      <c r="T284" s="23"/>
      <c r="U284" s="23">
        <v>200</v>
      </c>
      <c r="V284" s="20">
        <v>100</v>
      </c>
      <c r="W284" s="20"/>
      <c r="X284" s="20"/>
      <c r="Y284" s="23"/>
      <c r="Z284" s="20"/>
      <c r="AA284" s="23"/>
      <c r="AB284" s="23"/>
      <c r="AC284" s="23">
        <v>150</v>
      </c>
      <c r="AD284" s="23"/>
      <c r="AE284" s="23"/>
    </row>
    <row r="285" spans="2:31" x14ac:dyDescent="0.25">
      <c r="B285" s="21" t="s">
        <v>26</v>
      </c>
      <c r="C285" s="20"/>
      <c r="D285" s="20"/>
      <c r="E285" s="20"/>
      <c r="F285" s="23">
        <v>500</v>
      </c>
      <c r="G285" s="23"/>
      <c r="H285" s="23">
        <v>200</v>
      </c>
      <c r="I285" s="20"/>
      <c r="J285" s="23"/>
      <c r="K285" s="23"/>
      <c r="L285" s="23"/>
      <c r="M285" s="23"/>
      <c r="N285" s="23"/>
      <c r="O285" s="20"/>
      <c r="P285" s="20"/>
      <c r="Q285" s="23"/>
      <c r="R285" s="20">
        <v>2000</v>
      </c>
      <c r="S285" s="23"/>
      <c r="T285" s="23"/>
      <c r="U285" s="23"/>
      <c r="V285" s="20">
        <v>100</v>
      </c>
      <c r="W285" s="20"/>
      <c r="X285" s="20"/>
      <c r="Y285" s="23"/>
      <c r="Z285" s="20"/>
      <c r="AA285" s="23"/>
      <c r="AB285" s="23"/>
      <c r="AC285" s="23">
        <v>150</v>
      </c>
      <c r="AD285" s="23"/>
      <c r="AE285" s="23"/>
    </row>
    <row r="286" spans="2:31" x14ac:dyDescent="0.25">
      <c r="B286" s="21" t="s">
        <v>36</v>
      </c>
      <c r="C286" s="20"/>
      <c r="D286" s="20"/>
      <c r="E286" s="20"/>
      <c r="F286" s="23"/>
      <c r="G286" s="23"/>
      <c r="H286" s="23"/>
      <c r="I286" s="20"/>
      <c r="J286" s="23"/>
      <c r="K286" s="23"/>
      <c r="L286" s="23"/>
      <c r="M286" s="23"/>
      <c r="N286" s="23"/>
      <c r="O286" s="20"/>
      <c r="P286" s="20"/>
      <c r="Q286" s="23"/>
      <c r="R286" s="20"/>
      <c r="S286" s="23"/>
      <c r="T286" s="23"/>
      <c r="U286" s="23"/>
      <c r="V286" s="20"/>
      <c r="W286" s="20"/>
      <c r="X286" s="20"/>
      <c r="Y286" s="23"/>
      <c r="Z286" s="20"/>
      <c r="AA286" s="23"/>
      <c r="AB286" s="23">
        <v>1500</v>
      </c>
      <c r="AC286" s="23"/>
      <c r="AD286" s="23"/>
      <c r="AE286" s="23"/>
    </row>
    <row r="287" spans="2:31" x14ac:dyDescent="0.25">
      <c r="B287" s="24" t="s">
        <v>57</v>
      </c>
      <c r="C287" s="23"/>
      <c r="D287" s="23"/>
      <c r="E287" s="23"/>
      <c r="F287" s="23"/>
      <c r="G287" s="23"/>
      <c r="H287" s="23"/>
      <c r="I287" s="23"/>
      <c r="J287" s="23">
        <v>1000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>
        <v>500</v>
      </c>
      <c r="AB287" s="23"/>
      <c r="AC287" s="23"/>
      <c r="AD287" s="23"/>
      <c r="AE287" s="23"/>
    </row>
    <row r="288" spans="2:31" x14ac:dyDescent="0.25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2:32" x14ac:dyDescent="0.25">
      <c r="B289" s="25" t="s">
        <v>19</v>
      </c>
      <c r="C289" s="26">
        <f t="shared" ref="C289:AE289" si="26">C284+C285+C286+C287+C288</f>
        <v>0</v>
      </c>
      <c r="D289" s="26">
        <f t="shared" si="26"/>
        <v>1000</v>
      </c>
      <c r="E289" s="26">
        <f t="shared" si="26"/>
        <v>0</v>
      </c>
      <c r="F289" s="26">
        <f t="shared" si="26"/>
        <v>1500</v>
      </c>
      <c r="G289" s="26">
        <f t="shared" si="26"/>
        <v>0</v>
      </c>
      <c r="H289" s="26">
        <f t="shared" si="26"/>
        <v>600</v>
      </c>
      <c r="I289" s="26">
        <f t="shared" si="26"/>
        <v>400</v>
      </c>
      <c r="J289" s="26">
        <f t="shared" si="26"/>
        <v>1000</v>
      </c>
      <c r="K289" s="26">
        <f t="shared" si="26"/>
        <v>0</v>
      </c>
      <c r="L289" s="26">
        <f t="shared" si="26"/>
        <v>0</v>
      </c>
      <c r="M289" s="26">
        <f t="shared" si="26"/>
        <v>0</v>
      </c>
      <c r="N289" s="26">
        <f t="shared" si="26"/>
        <v>0</v>
      </c>
      <c r="O289" s="26">
        <f t="shared" si="26"/>
        <v>0</v>
      </c>
      <c r="P289" s="26">
        <f t="shared" si="26"/>
        <v>1330</v>
      </c>
      <c r="Q289" s="26">
        <f t="shared" si="26"/>
        <v>0</v>
      </c>
      <c r="R289" s="26">
        <f t="shared" si="26"/>
        <v>2000</v>
      </c>
      <c r="S289" s="26">
        <f t="shared" si="26"/>
        <v>100</v>
      </c>
      <c r="T289" s="26">
        <f t="shared" si="26"/>
        <v>0</v>
      </c>
      <c r="U289" s="26">
        <f t="shared" si="26"/>
        <v>200</v>
      </c>
      <c r="V289" s="26">
        <f t="shared" si="26"/>
        <v>200</v>
      </c>
      <c r="W289" s="26">
        <f t="shared" si="26"/>
        <v>0</v>
      </c>
      <c r="X289" s="26">
        <f t="shared" si="26"/>
        <v>0</v>
      </c>
      <c r="Y289" s="26">
        <f t="shared" si="26"/>
        <v>0</v>
      </c>
      <c r="Z289" s="26">
        <f t="shared" si="26"/>
        <v>0</v>
      </c>
      <c r="AA289" s="26">
        <f t="shared" si="26"/>
        <v>500</v>
      </c>
      <c r="AB289" s="26">
        <f t="shared" si="26"/>
        <v>1500</v>
      </c>
      <c r="AC289" s="26">
        <f t="shared" si="26"/>
        <v>300</v>
      </c>
      <c r="AD289" s="26">
        <f t="shared" si="26"/>
        <v>0</v>
      </c>
      <c r="AE289" s="26">
        <f t="shared" si="26"/>
        <v>0</v>
      </c>
    </row>
    <row r="290" spans="2:32" x14ac:dyDescent="0.25">
      <c r="B290" s="24" t="s">
        <v>20</v>
      </c>
      <c r="C290" s="23">
        <v>110</v>
      </c>
      <c r="D290" s="23">
        <v>80</v>
      </c>
      <c r="E290" s="23">
        <v>45</v>
      </c>
      <c r="F290" s="23">
        <v>42</v>
      </c>
      <c r="G290" s="23">
        <v>42</v>
      </c>
      <c r="H290" s="23">
        <v>42</v>
      </c>
      <c r="I290" s="23">
        <v>60</v>
      </c>
      <c r="J290" s="23">
        <v>480</v>
      </c>
      <c r="K290" s="23">
        <v>100</v>
      </c>
      <c r="L290" s="23">
        <v>55</v>
      </c>
      <c r="M290" s="23">
        <v>80</v>
      </c>
      <c r="N290" s="23">
        <v>60</v>
      </c>
      <c r="O290" s="23">
        <v>110</v>
      </c>
      <c r="P290" s="23">
        <v>420</v>
      </c>
      <c r="Q290" s="23">
        <v>220</v>
      </c>
      <c r="R290" s="23">
        <v>330</v>
      </c>
      <c r="S290" s="23">
        <v>260</v>
      </c>
      <c r="T290" s="23">
        <v>275</v>
      </c>
      <c r="U290" s="23">
        <v>600</v>
      </c>
      <c r="V290" s="23">
        <v>180</v>
      </c>
      <c r="W290" s="23">
        <v>1200</v>
      </c>
      <c r="X290" s="23">
        <v>160</v>
      </c>
      <c r="Y290" s="23">
        <v>180</v>
      </c>
      <c r="Z290" s="23">
        <v>150</v>
      </c>
      <c r="AA290" s="23">
        <v>70</v>
      </c>
      <c r="AB290" s="23">
        <v>56</v>
      </c>
      <c r="AC290" s="23">
        <v>15</v>
      </c>
      <c r="AD290" s="23">
        <v>242</v>
      </c>
      <c r="AE290" s="23"/>
    </row>
    <row r="291" spans="2:32" x14ac:dyDescent="0.25">
      <c r="B291" s="25" t="s">
        <v>21</v>
      </c>
      <c r="C291" s="26">
        <f>C289*C290/1000</f>
        <v>0</v>
      </c>
      <c r="D291" s="26">
        <f t="shared" ref="D291:AE291" si="27">D289*D290/1000</f>
        <v>80</v>
      </c>
      <c r="E291" s="26">
        <f t="shared" si="27"/>
        <v>0</v>
      </c>
      <c r="F291" s="26">
        <f t="shared" si="27"/>
        <v>63</v>
      </c>
      <c r="G291" s="26">
        <f t="shared" si="27"/>
        <v>0</v>
      </c>
      <c r="H291" s="26">
        <f t="shared" si="27"/>
        <v>25.2</v>
      </c>
      <c r="I291" s="26">
        <f t="shared" si="27"/>
        <v>24</v>
      </c>
      <c r="J291" s="26">
        <f t="shared" si="27"/>
        <v>480</v>
      </c>
      <c r="K291" s="26">
        <f t="shared" si="27"/>
        <v>0</v>
      </c>
      <c r="L291" s="26">
        <f t="shared" si="27"/>
        <v>0</v>
      </c>
      <c r="M291" s="26">
        <f t="shared" si="27"/>
        <v>0</v>
      </c>
      <c r="N291" s="26">
        <f t="shared" si="27"/>
        <v>0</v>
      </c>
      <c r="O291" s="26">
        <f t="shared" si="27"/>
        <v>0</v>
      </c>
      <c r="P291" s="26">
        <f t="shared" si="27"/>
        <v>558.6</v>
      </c>
      <c r="Q291" s="26">
        <f t="shared" si="27"/>
        <v>0</v>
      </c>
      <c r="R291" s="26">
        <f t="shared" si="27"/>
        <v>660</v>
      </c>
      <c r="S291" s="26">
        <f t="shared" si="27"/>
        <v>26</v>
      </c>
      <c r="T291" s="26">
        <f t="shared" si="27"/>
        <v>0</v>
      </c>
      <c r="U291" s="26">
        <f t="shared" si="27"/>
        <v>120</v>
      </c>
      <c r="V291" s="26">
        <f t="shared" si="27"/>
        <v>36</v>
      </c>
      <c r="W291" s="26">
        <f t="shared" si="27"/>
        <v>0</v>
      </c>
      <c r="X291" s="26">
        <f t="shared" si="27"/>
        <v>0</v>
      </c>
      <c r="Y291" s="26">
        <f t="shared" si="27"/>
        <v>0</v>
      </c>
      <c r="Z291" s="26">
        <f t="shared" si="27"/>
        <v>0</v>
      </c>
      <c r="AA291" s="26">
        <f t="shared" si="27"/>
        <v>35</v>
      </c>
      <c r="AB291" s="26">
        <f t="shared" si="27"/>
        <v>84</v>
      </c>
      <c r="AC291" s="26">
        <f t="shared" si="27"/>
        <v>4.5</v>
      </c>
      <c r="AD291" s="26">
        <f t="shared" si="27"/>
        <v>0</v>
      </c>
      <c r="AE291" s="26">
        <f t="shared" si="27"/>
        <v>0</v>
      </c>
      <c r="AF291" s="27">
        <f>SUM(C291:AE291)</f>
        <v>2196.3000000000002</v>
      </c>
    </row>
    <row r="292" spans="2:32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4" spans="2:32" x14ac:dyDescent="0.25">
      <c r="C294" t="s">
        <v>22</v>
      </c>
      <c r="L294" t="s">
        <v>23</v>
      </c>
    </row>
    <row r="295" spans="2:32" ht="18.75" x14ac:dyDescent="0.25">
      <c r="B295" s="1"/>
      <c r="C295" s="1"/>
      <c r="D295" s="1"/>
      <c r="E295" s="2"/>
      <c r="F295" s="2"/>
      <c r="G295" s="1"/>
      <c r="H295" s="3" t="s">
        <v>0</v>
      </c>
      <c r="I295" s="2"/>
      <c r="J295" s="2"/>
      <c r="K295" s="2"/>
      <c r="L295" s="2"/>
      <c r="M295" s="1"/>
      <c r="N295" s="2"/>
      <c r="O295" s="2"/>
      <c r="P295" s="2"/>
      <c r="Q295" s="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2" ht="13.15" customHeight="1" x14ac:dyDescent="0.25"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2" x14ac:dyDescent="0.25">
      <c r="B297" s="1"/>
      <c r="C297" s="2"/>
      <c r="D297" s="6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2" ht="15.75" x14ac:dyDescent="0.25">
      <c r="B298" s="7" t="s">
        <v>75</v>
      </c>
      <c r="C298" s="8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1"/>
      <c r="O298" s="1"/>
      <c r="P298" s="2"/>
      <c r="Q298" s="1"/>
      <c r="R298" s="1"/>
      <c r="S298" s="2" t="s">
        <v>1</v>
      </c>
      <c r="T298" s="1"/>
      <c r="U298" s="1"/>
      <c r="V298" s="1"/>
      <c r="W298" s="1"/>
      <c r="X298" s="1"/>
      <c r="Y298" s="1"/>
      <c r="Z298" s="1"/>
      <c r="AA298" s="1" t="s">
        <v>2</v>
      </c>
      <c r="AB298" s="1"/>
      <c r="AC298" s="1"/>
      <c r="AD298" s="1"/>
      <c r="AE298" s="1"/>
    </row>
    <row r="299" spans="2:32" x14ac:dyDescent="0.25">
      <c r="B299" s="1" t="s">
        <v>27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2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9"/>
      <c r="N300" s="2"/>
      <c r="O300" s="2"/>
      <c r="P300" s="2"/>
      <c r="Q300" s="4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2" ht="15.75" x14ac:dyDescent="0.25">
      <c r="B301" s="9"/>
      <c r="C301" s="10"/>
      <c r="D301" s="11"/>
      <c r="E301" s="12" t="s">
        <v>3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4"/>
      <c r="R301" s="11"/>
      <c r="S301" s="11"/>
      <c r="T301" s="11"/>
      <c r="U301" s="15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2:32" ht="19.899999999999999" customHeight="1" x14ac:dyDescent="0.25">
      <c r="B302" s="17"/>
      <c r="C302" s="31" t="s">
        <v>4</v>
      </c>
      <c r="D302" s="31"/>
      <c r="E302" s="31"/>
      <c r="F302" s="31"/>
      <c r="G302" s="31"/>
      <c r="H302" s="31"/>
      <c r="I302" s="31"/>
      <c r="J302" s="31"/>
      <c r="K302" s="31"/>
      <c r="L302" s="29"/>
      <c r="M302" s="32" t="s">
        <v>86</v>
      </c>
      <c r="N302" s="31"/>
      <c r="O302" s="31"/>
      <c r="P302" s="31"/>
      <c r="Q302" s="31"/>
      <c r="R302" s="31"/>
      <c r="S302" s="31"/>
      <c r="T302" s="31"/>
      <c r="U302" s="29"/>
      <c r="V302" s="32" t="s">
        <v>87</v>
      </c>
      <c r="W302" s="31"/>
      <c r="X302" s="31"/>
      <c r="Y302" s="31"/>
      <c r="Z302" s="31"/>
      <c r="AA302" s="31"/>
      <c r="AB302" s="31"/>
      <c r="AC302" s="31"/>
      <c r="AD302" s="31"/>
      <c r="AE302" s="29"/>
    </row>
    <row r="303" spans="2:32" ht="48" x14ac:dyDescent="0.25">
      <c r="B303" s="18">
        <v>15</v>
      </c>
      <c r="C303" s="19" t="s">
        <v>5</v>
      </c>
      <c r="D303" s="19" t="s">
        <v>38</v>
      </c>
      <c r="E303" s="19" t="s">
        <v>6</v>
      </c>
      <c r="F303" s="19" t="s">
        <v>39</v>
      </c>
      <c r="G303" s="19" t="s">
        <v>15</v>
      </c>
      <c r="H303" s="19" t="s">
        <v>9</v>
      </c>
      <c r="I303" s="19" t="s">
        <v>10</v>
      </c>
      <c r="J303" s="19" t="s">
        <v>7</v>
      </c>
      <c r="K303" s="19" t="s">
        <v>40</v>
      </c>
      <c r="L303" s="19" t="s">
        <v>41</v>
      </c>
      <c r="M303" s="19" t="s">
        <v>13</v>
      </c>
      <c r="N303" s="20" t="s">
        <v>42</v>
      </c>
      <c r="O303" s="20" t="s">
        <v>28</v>
      </c>
      <c r="P303" s="22" t="s">
        <v>11</v>
      </c>
      <c r="Q303" s="20" t="s">
        <v>8</v>
      </c>
      <c r="R303" s="22" t="s">
        <v>14</v>
      </c>
      <c r="S303" s="20" t="s">
        <v>17</v>
      </c>
      <c r="T303" s="20" t="s">
        <v>16</v>
      </c>
      <c r="U303" s="22" t="s">
        <v>43</v>
      </c>
      <c r="V303" s="20" t="s">
        <v>44</v>
      </c>
      <c r="W303" s="22" t="s">
        <v>18</v>
      </c>
      <c r="X303" s="20" t="s">
        <v>45</v>
      </c>
      <c r="Y303" s="22" t="s">
        <v>46</v>
      </c>
      <c r="Z303" s="20" t="s">
        <v>30</v>
      </c>
      <c r="AA303" s="22" t="s">
        <v>47</v>
      </c>
      <c r="AB303" s="20" t="s">
        <v>36</v>
      </c>
      <c r="AC303" s="19" t="s">
        <v>25</v>
      </c>
      <c r="AD303" s="19" t="s">
        <v>48</v>
      </c>
      <c r="AE303" s="19" t="s">
        <v>49</v>
      </c>
    </row>
    <row r="304" spans="2:32" x14ac:dyDescent="0.25">
      <c r="B304" s="21" t="s">
        <v>59</v>
      </c>
      <c r="C304" s="20"/>
      <c r="D304" s="20"/>
      <c r="E304" s="20"/>
      <c r="F304" s="23">
        <v>500</v>
      </c>
      <c r="G304" s="23"/>
      <c r="H304" s="23">
        <v>200</v>
      </c>
      <c r="I304" s="20"/>
      <c r="J304" s="23"/>
      <c r="K304" s="23"/>
      <c r="L304" s="23"/>
      <c r="M304" s="23"/>
      <c r="N304" s="20"/>
      <c r="O304" s="20">
        <v>1400</v>
      </c>
      <c r="P304" s="20">
        <v>1000</v>
      </c>
      <c r="Q304" s="23"/>
      <c r="R304" s="20"/>
      <c r="S304" s="23"/>
      <c r="T304" s="23"/>
      <c r="U304" s="23">
        <v>200</v>
      </c>
      <c r="V304" s="20"/>
      <c r="W304" s="20"/>
      <c r="X304" s="20"/>
      <c r="Y304" s="23"/>
      <c r="Z304" s="20"/>
      <c r="AA304" s="23"/>
      <c r="AB304" s="23"/>
      <c r="AC304" s="23">
        <v>120</v>
      </c>
      <c r="AD304" s="23"/>
      <c r="AE304" s="23"/>
    </row>
    <row r="305" spans="2:32" x14ac:dyDescent="0.25">
      <c r="B305" s="21" t="s">
        <v>5</v>
      </c>
      <c r="C305" s="20">
        <v>1000</v>
      </c>
      <c r="D305" s="20"/>
      <c r="E305" s="20"/>
      <c r="F305" s="23"/>
      <c r="G305" s="23"/>
      <c r="H305" s="23">
        <v>200</v>
      </c>
      <c r="I305" s="20">
        <v>400</v>
      </c>
      <c r="J305" s="23"/>
      <c r="K305" s="23"/>
      <c r="L305" s="23"/>
      <c r="M305" s="23"/>
      <c r="N305" s="23"/>
      <c r="O305" s="20"/>
      <c r="P305" s="20"/>
      <c r="Q305" s="23"/>
      <c r="R305" s="20"/>
      <c r="S305" s="23"/>
      <c r="T305" s="23"/>
      <c r="U305" s="23">
        <v>300</v>
      </c>
      <c r="V305" s="20">
        <v>100</v>
      </c>
      <c r="W305" s="20"/>
      <c r="X305" s="20"/>
      <c r="Y305" s="23"/>
      <c r="Z305" s="20"/>
      <c r="AA305" s="23"/>
      <c r="AB305" s="23"/>
      <c r="AC305" s="23">
        <v>100</v>
      </c>
      <c r="AD305" s="23"/>
      <c r="AE305" s="23"/>
    </row>
    <row r="306" spans="2:32" x14ac:dyDescent="0.25">
      <c r="B306" s="21" t="s">
        <v>57</v>
      </c>
      <c r="C306" s="20"/>
      <c r="D306" s="20"/>
      <c r="E306" s="20"/>
      <c r="F306" s="23"/>
      <c r="G306" s="23"/>
      <c r="H306" s="23"/>
      <c r="I306" s="20"/>
      <c r="J306" s="23">
        <v>806</v>
      </c>
      <c r="K306" s="23"/>
      <c r="L306" s="23"/>
      <c r="M306" s="23"/>
      <c r="N306" s="23"/>
      <c r="O306" s="20"/>
      <c r="P306" s="20"/>
      <c r="Q306" s="23"/>
      <c r="R306" s="20"/>
      <c r="S306" s="23"/>
      <c r="T306" s="23"/>
      <c r="U306" s="23"/>
      <c r="V306" s="20"/>
      <c r="W306" s="20"/>
      <c r="X306" s="20"/>
      <c r="Y306" s="23"/>
      <c r="Z306" s="20"/>
      <c r="AA306" s="23">
        <v>500</v>
      </c>
      <c r="AB306" s="23"/>
      <c r="AC306" s="23"/>
      <c r="AD306" s="23"/>
      <c r="AE306" s="23"/>
    </row>
    <row r="307" spans="2:32" x14ac:dyDescent="0.25">
      <c r="B307" s="24" t="s">
        <v>46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2:32" x14ac:dyDescent="0.25"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2:32" x14ac:dyDescent="0.25">
      <c r="B309" s="25" t="s">
        <v>19</v>
      </c>
      <c r="C309" s="26">
        <f t="shared" ref="C309:AE309" si="28">C304+C305+C306+C307+C308</f>
        <v>1000</v>
      </c>
      <c r="D309" s="26">
        <f t="shared" si="28"/>
        <v>0</v>
      </c>
      <c r="E309" s="26">
        <f t="shared" si="28"/>
        <v>0</v>
      </c>
      <c r="F309" s="26">
        <f t="shared" si="28"/>
        <v>500</v>
      </c>
      <c r="G309" s="26">
        <f t="shared" si="28"/>
        <v>0</v>
      </c>
      <c r="H309" s="26">
        <f t="shared" si="28"/>
        <v>400</v>
      </c>
      <c r="I309" s="26">
        <f t="shared" si="28"/>
        <v>400</v>
      </c>
      <c r="J309" s="26">
        <f t="shared" si="28"/>
        <v>806</v>
      </c>
      <c r="K309" s="26">
        <f t="shared" si="28"/>
        <v>0</v>
      </c>
      <c r="L309" s="26">
        <f t="shared" si="28"/>
        <v>0</v>
      </c>
      <c r="M309" s="26">
        <f t="shared" si="28"/>
        <v>0</v>
      </c>
      <c r="N309" s="26">
        <f t="shared" si="28"/>
        <v>0</v>
      </c>
      <c r="O309" s="26">
        <f t="shared" si="28"/>
        <v>1400</v>
      </c>
      <c r="P309" s="26">
        <f t="shared" si="28"/>
        <v>1000</v>
      </c>
      <c r="Q309" s="26">
        <f t="shared" si="28"/>
        <v>0</v>
      </c>
      <c r="R309" s="26">
        <f t="shared" si="28"/>
        <v>0</v>
      </c>
      <c r="S309" s="26">
        <f t="shared" si="28"/>
        <v>0</v>
      </c>
      <c r="T309" s="26">
        <f t="shared" si="28"/>
        <v>0</v>
      </c>
      <c r="U309" s="26">
        <f t="shared" si="28"/>
        <v>500</v>
      </c>
      <c r="V309" s="26">
        <f t="shared" si="28"/>
        <v>100</v>
      </c>
      <c r="W309" s="26">
        <f t="shared" si="28"/>
        <v>0</v>
      </c>
      <c r="X309" s="26">
        <f t="shared" si="28"/>
        <v>0</v>
      </c>
      <c r="Y309" s="26">
        <f t="shared" si="28"/>
        <v>0</v>
      </c>
      <c r="Z309" s="26">
        <f t="shared" si="28"/>
        <v>0</v>
      </c>
      <c r="AA309" s="26">
        <f t="shared" si="28"/>
        <v>500</v>
      </c>
      <c r="AB309" s="26">
        <f t="shared" si="28"/>
        <v>0</v>
      </c>
      <c r="AC309" s="26">
        <f t="shared" si="28"/>
        <v>220</v>
      </c>
      <c r="AD309" s="26">
        <f t="shared" si="28"/>
        <v>0</v>
      </c>
      <c r="AE309" s="26">
        <f t="shared" si="28"/>
        <v>0</v>
      </c>
    </row>
    <row r="310" spans="2:32" x14ac:dyDescent="0.25">
      <c r="B310" s="24" t="s">
        <v>20</v>
      </c>
      <c r="C310" s="23">
        <v>110</v>
      </c>
      <c r="D310" s="23">
        <v>80</v>
      </c>
      <c r="E310" s="23">
        <v>45</v>
      </c>
      <c r="F310" s="23">
        <v>42</v>
      </c>
      <c r="G310" s="23">
        <v>42</v>
      </c>
      <c r="H310" s="23">
        <v>42</v>
      </c>
      <c r="I310" s="23">
        <v>60</v>
      </c>
      <c r="J310" s="23">
        <v>480</v>
      </c>
      <c r="K310" s="23">
        <v>100</v>
      </c>
      <c r="L310" s="23">
        <v>55</v>
      </c>
      <c r="M310" s="23">
        <v>80</v>
      </c>
      <c r="N310" s="23">
        <v>60</v>
      </c>
      <c r="O310" s="23">
        <v>310</v>
      </c>
      <c r="P310" s="23">
        <v>420</v>
      </c>
      <c r="Q310" s="23">
        <v>220</v>
      </c>
      <c r="R310" s="23">
        <v>330</v>
      </c>
      <c r="S310" s="23">
        <v>260</v>
      </c>
      <c r="T310" s="23">
        <v>275</v>
      </c>
      <c r="U310" s="23">
        <v>600</v>
      </c>
      <c r="V310" s="23">
        <v>180</v>
      </c>
      <c r="W310" s="23">
        <v>1200</v>
      </c>
      <c r="X310" s="23">
        <v>160</v>
      </c>
      <c r="Y310" s="23">
        <v>180</v>
      </c>
      <c r="Z310" s="23">
        <v>150</v>
      </c>
      <c r="AA310" s="23">
        <v>70</v>
      </c>
      <c r="AB310" s="23">
        <v>56</v>
      </c>
      <c r="AC310" s="23">
        <v>15</v>
      </c>
      <c r="AD310" s="23">
        <v>242</v>
      </c>
      <c r="AE310" s="23"/>
    </row>
    <row r="311" spans="2:32" x14ac:dyDescent="0.25">
      <c r="B311" s="25" t="s">
        <v>21</v>
      </c>
      <c r="C311" s="26">
        <f>C309*C310/1000</f>
        <v>110</v>
      </c>
      <c r="D311" s="26">
        <f t="shared" ref="D311:AE311" si="29">D309*D310/1000</f>
        <v>0</v>
      </c>
      <c r="E311" s="26">
        <f t="shared" si="29"/>
        <v>0</v>
      </c>
      <c r="F311" s="26">
        <f t="shared" si="29"/>
        <v>21</v>
      </c>
      <c r="G311" s="26">
        <f t="shared" si="29"/>
        <v>0</v>
      </c>
      <c r="H311" s="26">
        <f t="shared" si="29"/>
        <v>16.8</v>
      </c>
      <c r="I311" s="26">
        <f t="shared" si="29"/>
        <v>24</v>
      </c>
      <c r="J311" s="26">
        <f t="shared" si="29"/>
        <v>386.88</v>
      </c>
      <c r="K311" s="26">
        <f t="shared" si="29"/>
        <v>0</v>
      </c>
      <c r="L311" s="26">
        <f t="shared" si="29"/>
        <v>0</v>
      </c>
      <c r="M311" s="26">
        <f t="shared" si="29"/>
        <v>0</v>
      </c>
      <c r="N311" s="26">
        <f t="shared" si="29"/>
        <v>0</v>
      </c>
      <c r="O311" s="26">
        <f t="shared" si="29"/>
        <v>434</v>
      </c>
      <c r="P311" s="26">
        <f t="shared" si="29"/>
        <v>420</v>
      </c>
      <c r="Q311" s="26">
        <f t="shared" si="29"/>
        <v>0</v>
      </c>
      <c r="R311" s="26">
        <f t="shared" si="29"/>
        <v>0</v>
      </c>
      <c r="S311" s="26">
        <f t="shared" si="29"/>
        <v>0</v>
      </c>
      <c r="T311" s="26">
        <f t="shared" si="29"/>
        <v>0</v>
      </c>
      <c r="U311" s="26">
        <f t="shared" si="29"/>
        <v>300</v>
      </c>
      <c r="V311" s="26">
        <f t="shared" si="29"/>
        <v>18</v>
      </c>
      <c r="W311" s="26">
        <f t="shared" si="29"/>
        <v>0</v>
      </c>
      <c r="X311" s="26">
        <f t="shared" si="29"/>
        <v>0</v>
      </c>
      <c r="Y311" s="26">
        <f t="shared" si="29"/>
        <v>0</v>
      </c>
      <c r="Z311" s="26">
        <f t="shared" si="29"/>
        <v>0</v>
      </c>
      <c r="AA311" s="26">
        <f t="shared" si="29"/>
        <v>35</v>
      </c>
      <c r="AB311" s="26">
        <f t="shared" si="29"/>
        <v>0</v>
      </c>
      <c r="AC311" s="26">
        <f t="shared" si="29"/>
        <v>3.3</v>
      </c>
      <c r="AD311" s="26">
        <f t="shared" si="29"/>
        <v>0</v>
      </c>
      <c r="AE311" s="26">
        <f t="shared" si="29"/>
        <v>0</v>
      </c>
      <c r="AF311" s="27">
        <f>SUM(C311:AE311)</f>
        <v>1768.98</v>
      </c>
    </row>
    <row r="312" spans="2:32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4" spans="2:32" x14ac:dyDescent="0.25">
      <c r="C314" t="s">
        <v>22</v>
      </c>
      <c r="L314" t="s">
        <v>23</v>
      </c>
    </row>
    <row r="316" spans="2:32" ht="18.75" x14ac:dyDescent="0.25">
      <c r="B316" s="1"/>
      <c r="C316" s="1"/>
      <c r="D316" s="1"/>
      <c r="E316" s="2"/>
      <c r="F316" s="2"/>
      <c r="G316" s="1"/>
      <c r="H316" s="3" t="s">
        <v>0</v>
      </c>
      <c r="I316" s="2"/>
      <c r="J316" s="2"/>
      <c r="K316" s="2"/>
      <c r="L316" s="2"/>
      <c r="M316" s="1"/>
      <c r="N316" s="2"/>
      <c r="O316" s="2"/>
      <c r="P316" s="2"/>
      <c r="Q316" s="4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2" ht="9" customHeight="1" x14ac:dyDescent="0.25"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2" ht="7.15" customHeight="1" x14ac:dyDescent="0.25">
      <c r="B318" s="1"/>
      <c r="C318" s="2"/>
      <c r="D318" s="6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2" ht="15.75" x14ac:dyDescent="0.25">
      <c r="B319" s="7" t="s">
        <v>76</v>
      </c>
      <c r="C319" s="8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1"/>
      <c r="O319" s="1"/>
      <c r="P319" s="2"/>
      <c r="Q319" s="1"/>
      <c r="R319" s="1"/>
      <c r="S319" s="2" t="s">
        <v>1</v>
      </c>
      <c r="T319" s="1"/>
      <c r="U319" s="1"/>
      <c r="V319" s="1"/>
      <c r="W319" s="1"/>
      <c r="X319" s="1"/>
      <c r="Y319" s="1"/>
      <c r="Z319" s="1"/>
      <c r="AA319" s="1" t="s">
        <v>2</v>
      </c>
      <c r="AB319" s="1"/>
      <c r="AC319" s="1"/>
      <c r="AD319" s="1"/>
      <c r="AE319" s="1"/>
    </row>
    <row r="320" spans="2:32" x14ac:dyDescent="0.25">
      <c r="B320" s="1" t="s">
        <v>31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2" ht="12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9"/>
      <c r="N321" s="2"/>
      <c r="O321" s="2"/>
      <c r="P321" s="2"/>
      <c r="Q321" s="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2" ht="15.75" x14ac:dyDescent="0.25">
      <c r="B322" s="9"/>
      <c r="C322" s="10"/>
      <c r="D322" s="11"/>
      <c r="E322" s="12" t="s">
        <v>3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4"/>
      <c r="R322" s="11"/>
      <c r="S322" s="11"/>
      <c r="T322" s="11"/>
      <c r="U322" s="15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2:32" ht="21" customHeight="1" x14ac:dyDescent="0.25">
      <c r="B323" s="17"/>
      <c r="C323" s="29" t="s">
        <v>4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 t="s">
        <v>90</v>
      </c>
      <c r="N323" s="30"/>
      <c r="O323" s="30"/>
      <c r="P323" s="30"/>
      <c r="Q323" s="30"/>
      <c r="R323" s="30"/>
      <c r="S323" s="30"/>
      <c r="T323" s="30"/>
      <c r="U323" s="30"/>
      <c r="V323" s="29" t="s">
        <v>91</v>
      </c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2:32" ht="48" x14ac:dyDescent="0.25">
      <c r="B324" s="18">
        <v>16</v>
      </c>
      <c r="C324" s="19" t="s">
        <v>5</v>
      </c>
      <c r="D324" s="19" t="s">
        <v>38</v>
      </c>
      <c r="E324" s="19" t="s">
        <v>6</v>
      </c>
      <c r="F324" s="19" t="s">
        <v>39</v>
      </c>
      <c r="G324" s="19" t="s">
        <v>15</v>
      </c>
      <c r="H324" s="19" t="s">
        <v>9</v>
      </c>
      <c r="I324" s="19" t="s">
        <v>10</v>
      </c>
      <c r="J324" s="19" t="s">
        <v>7</v>
      </c>
      <c r="K324" s="19" t="s">
        <v>40</v>
      </c>
      <c r="L324" s="19" t="s">
        <v>41</v>
      </c>
      <c r="M324" s="19" t="s">
        <v>13</v>
      </c>
      <c r="N324" s="20" t="s">
        <v>42</v>
      </c>
      <c r="O324" s="20" t="s">
        <v>28</v>
      </c>
      <c r="P324" s="22" t="s">
        <v>11</v>
      </c>
      <c r="Q324" s="20" t="s">
        <v>8</v>
      </c>
      <c r="R324" s="22" t="s">
        <v>14</v>
      </c>
      <c r="S324" s="20" t="s">
        <v>17</v>
      </c>
      <c r="T324" s="20" t="s">
        <v>16</v>
      </c>
      <c r="U324" s="22" t="s">
        <v>43</v>
      </c>
      <c r="V324" s="20" t="s">
        <v>44</v>
      </c>
      <c r="W324" s="22" t="s">
        <v>18</v>
      </c>
      <c r="X324" s="20" t="s">
        <v>45</v>
      </c>
      <c r="Y324" s="22" t="s">
        <v>46</v>
      </c>
      <c r="Z324" s="20" t="s">
        <v>30</v>
      </c>
      <c r="AA324" s="22" t="s">
        <v>47</v>
      </c>
      <c r="AB324" s="20" t="s">
        <v>36</v>
      </c>
      <c r="AC324" s="19" t="s">
        <v>25</v>
      </c>
      <c r="AD324" s="19" t="s">
        <v>48</v>
      </c>
      <c r="AE324" s="19" t="s">
        <v>49</v>
      </c>
    </row>
    <row r="325" spans="2:32" x14ac:dyDescent="0.25">
      <c r="B325" s="21" t="s">
        <v>62</v>
      </c>
      <c r="C325" s="20"/>
      <c r="D325" s="20"/>
      <c r="E325" s="20"/>
      <c r="F325" s="23">
        <v>1000</v>
      </c>
      <c r="G325" s="23"/>
      <c r="H325" s="23">
        <v>400</v>
      </c>
      <c r="I325" s="20">
        <v>400</v>
      </c>
      <c r="J325" s="23"/>
      <c r="K325" s="23"/>
      <c r="L325" s="23"/>
      <c r="M325" s="23">
        <v>500</v>
      </c>
      <c r="N325" s="20"/>
      <c r="O325" s="20"/>
      <c r="P325" s="20"/>
      <c r="Q325" s="23">
        <v>1500</v>
      </c>
      <c r="R325" s="20"/>
      <c r="S325" s="23">
        <v>195</v>
      </c>
      <c r="T325" s="23">
        <v>550</v>
      </c>
      <c r="U325" s="23">
        <v>200</v>
      </c>
      <c r="V325" s="20">
        <v>100</v>
      </c>
      <c r="W325" s="20"/>
      <c r="X325" s="20"/>
      <c r="Y325" s="23"/>
      <c r="Z325" s="20"/>
      <c r="AA325" s="23"/>
      <c r="AB325" s="23"/>
      <c r="AC325" s="23">
        <v>150</v>
      </c>
      <c r="AD325" s="23"/>
      <c r="AE325" s="23"/>
    </row>
    <row r="326" spans="2:32" ht="24" x14ac:dyDescent="0.25">
      <c r="B326" s="21" t="s">
        <v>63</v>
      </c>
      <c r="C326" s="20"/>
      <c r="D326" s="20"/>
      <c r="E326" s="20"/>
      <c r="F326" s="23">
        <v>1500</v>
      </c>
      <c r="G326" s="23"/>
      <c r="H326" s="23">
        <v>200</v>
      </c>
      <c r="I326" s="20"/>
      <c r="J326" s="23"/>
      <c r="K326" s="23"/>
      <c r="L326" s="23"/>
      <c r="M326" s="23"/>
      <c r="N326" s="23"/>
      <c r="O326" s="20"/>
      <c r="P326" s="20">
        <v>1500</v>
      </c>
      <c r="Q326" s="23"/>
      <c r="R326" s="20"/>
      <c r="S326" s="23"/>
      <c r="T326" s="23"/>
      <c r="U326" s="23">
        <v>200</v>
      </c>
      <c r="V326" s="20">
        <v>100</v>
      </c>
      <c r="W326" s="20"/>
      <c r="X326" s="20"/>
      <c r="Y326" s="23"/>
      <c r="Z326" s="20"/>
      <c r="AA326" s="23"/>
      <c r="AB326" s="23"/>
      <c r="AC326" s="23">
        <v>150</v>
      </c>
      <c r="AD326" s="23"/>
      <c r="AE326" s="23"/>
    </row>
    <row r="327" spans="2:32" x14ac:dyDescent="0.25">
      <c r="B327" s="21" t="s">
        <v>36</v>
      </c>
      <c r="C327" s="20"/>
      <c r="D327" s="20"/>
      <c r="E327" s="20"/>
      <c r="F327" s="23"/>
      <c r="G327" s="23"/>
      <c r="H327" s="23"/>
      <c r="I327" s="20"/>
      <c r="J327" s="23"/>
      <c r="K327" s="23"/>
      <c r="L327" s="23"/>
      <c r="M327" s="23"/>
      <c r="N327" s="23"/>
      <c r="O327" s="20"/>
      <c r="P327" s="20"/>
      <c r="Q327" s="23"/>
      <c r="R327" s="20"/>
      <c r="S327" s="23"/>
      <c r="T327" s="23"/>
      <c r="U327" s="23"/>
      <c r="V327" s="20"/>
      <c r="W327" s="20"/>
      <c r="X327" s="20"/>
      <c r="Y327" s="23"/>
      <c r="Z327" s="20"/>
      <c r="AA327" s="23"/>
      <c r="AB327" s="23">
        <v>1500</v>
      </c>
      <c r="AC327" s="23"/>
      <c r="AD327" s="23"/>
      <c r="AE327" s="23"/>
    </row>
    <row r="328" spans="2:32" x14ac:dyDescent="0.25">
      <c r="B328" s="24" t="s">
        <v>52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>
        <v>100</v>
      </c>
      <c r="X328" s="23"/>
      <c r="Y328" s="23"/>
      <c r="Z328" s="23"/>
      <c r="AA328" s="23">
        <v>500</v>
      </c>
      <c r="AB328" s="23"/>
      <c r="AC328" s="23"/>
      <c r="AD328" s="23"/>
      <c r="AE328" s="23"/>
    </row>
    <row r="329" spans="2:32" x14ac:dyDescent="0.25">
      <c r="B329" s="24" t="s">
        <v>64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>
        <v>2000</v>
      </c>
      <c r="Y329" s="23"/>
      <c r="Z329" s="23"/>
      <c r="AA329" s="23"/>
      <c r="AB329" s="23"/>
      <c r="AC329" s="23"/>
      <c r="AD329" s="23"/>
      <c r="AE329" s="23"/>
    </row>
    <row r="330" spans="2:32" x14ac:dyDescent="0.25">
      <c r="B330" s="25" t="s">
        <v>19</v>
      </c>
      <c r="C330" s="26">
        <f t="shared" ref="C330:AE330" si="30">C325+C326+C327+C328+C329</f>
        <v>0</v>
      </c>
      <c r="D330" s="26">
        <f t="shared" si="30"/>
        <v>0</v>
      </c>
      <c r="E330" s="26">
        <f t="shared" si="30"/>
        <v>0</v>
      </c>
      <c r="F330" s="26">
        <f t="shared" si="30"/>
        <v>2500</v>
      </c>
      <c r="G330" s="26">
        <f t="shared" si="30"/>
        <v>0</v>
      </c>
      <c r="H330" s="26">
        <f t="shared" si="30"/>
        <v>600</v>
      </c>
      <c r="I330" s="26">
        <f t="shared" si="30"/>
        <v>400</v>
      </c>
      <c r="J330" s="26">
        <f t="shared" si="30"/>
        <v>0</v>
      </c>
      <c r="K330" s="26">
        <f t="shared" si="30"/>
        <v>0</v>
      </c>
      <c r="L330" s="26">
        <f t="shared" si="30"/>
        <v>0</v>
      </c>
      <c r="M330" s="26">
        <f t="shared" si="30"/>
        <v>500</v>
      </c>
      <c r="N330" s="26">
        <f t="shared" si="30"/>
        <v>0</v>
      </c>
      <c r="O330" s="26">
        <f t="shared" si="30"/>
        <v>0</v>
      </c>
      <c r="P330" s="26">
        <f t="shared" si="30"/>
        <v>1500</v>
      </c>
      <c r="Q330" s="26">
        <f t="shared" si="30"/>
        <v>1500</v>
      </c>
      <c r="R330" s="26">
        <f t="shared" si="30"/>
        <v>0</v>
      </c>
      <c r="S330" s="26">
        <f t="shared" si="30"/>
        <v>195</v>
      </c>
      <c r="T330" s="26">
        <f t="shared" si="30"/>
        <v>550</v>
      </c>
      <c r="U330" s="26">
        <f t="shared" si="30"/>
        <v>400</v>
      </c>
      <c r="V330" s="26">
        <f t="shared" si="30"/>
        <v>200</v>
      </c>
      <c r="W330" s="26">
        <f t="shared" si="30"/>
        <v>100</v>
      </c>
      <c r="X330" s="26">
        <f t="shared" si="30"/>
        <v>2000</v>
      </c>
      <c r="Y330" s="26">
        <f t="shared" si="30"/>
        <v>0</v>
      </c>
      <c r="Z330" s="26">
        <f t="shared" si="30"/>
        <v>0</v>
      </c>
      <c r="AA330" s="26">
        <f t="shared" si="30"/>
        <v>500</v>
      </c>
      <c r="AB330" s="26">
        <f t="shared" si="30"/>
        <v>1500</v>
      </c>
      <c r="AC330" s="26">
        <f t="shared" si="30"/>
        <v>300</v>
      </c>
      <c r="AD330" s="26">
        <f t="shared" si="30"/>
        <v>0</v>
      </c>
      <c r="AE330" s="26">
        <f t="shared" si="30"/>
        <v>0</v>
      </c>
    </row>
    <row r="331" spans="2:32" x14ac:dyDescent="0.25">
      <c r="B331" s="24" t="s">
        <v>20</v>
      </c>
      <c r="C331" s="23">
        <v>110</v>
      </c>
      <c r="D331" s="23">
        <v>80</v>
      </c>
      <c r="E331" s="23">
        <v>45</v>
      </c>
      <c r="F331" s="23">
        <v>42</v>
      </c>
      <c r="G331" s="23">
        <v>42</v>
      </c>
      <c r="H331" s="23">
        <v>42</v>
      </c>
      <c r="I331" s="23">
        <v>60</v>
      </c>
      <c r="J331" s="23">
        <v>480</v>
      </c>
      <c r="K331" s="23">
        <v>100</v>
      </c>
      <c r="L331" s="23">
        <v>55</v>
      </c>
      <c r="M331" s="23">
        <v>80</v>
      </c>
      <c r="N331" s="23">
        <v>60</v>
      </c>
      <c r="O331" s="23">
        <v>110</v>
      </c>
      <c r="P331" s="23">
        <v>420</v>
      </c>
      <c r="Q331" s="23">
        <v>220</v>
      </c>
      <c r="R331" s="23">
        <v>330</v>
      </c>
      <c r="S331" s="23">
        <v>260</v>
      </c>
      <c r="T331" s="23">
        <v>275</v>
      </c>
      <c r="U331" s="23">
        <v>600</v>
      </c>
      <c r="V331" s="23">
        <v>180</v>
      </c>
      <c r="W331" s="23">
        <v>1200</v>
      </c>
      <c r="X331" s="23">
        <v>160</v>
      </c>
      <c r="Y331" s="23">
        <v>180</v>
      </c>
      <c r="Z331" s="23">
        <v>150</v>
      </c>
      <c r="AA331" s="23">
        <v>70</v>
      </c>
      <c r="AB331" s="23">
        <v>56</v>
      </c>
      <c r="AC331" s="23">
        <v>15</v>
      </c>
      <c r="AD331" s="23">
        <v>242</v>
      </c>
      <c r="AE331" s="23"/>
    </row>
    <row r="332" spans="2:32" x14ac:dyDescent="0.25">
      <c r="B332" s="25" t="s">
        <v>21</v>
      </c>
      <c r="C332" s="26">
        <f>C330*C331/1000</f>
        <v>0</v>
      </c>
      <c r="D332" s="26">
        <f t="shared" ref="D332:AE332" si="31">D330*D331/1000</f>
        <v>0</v>
      </c>
      <c r="E332" s="26">
        <f t="shared" si="31"/>
        <v>0</v>
      </c>
      <c r="F332" s="26">
        <f t="shared" si="31"/>
        <v>105</v>
      </c>
      <c r="G332" s="26">
        <f t="shared" si="31"/>
        <v>0</v>
      </c>
      <c r="H332" s="26">
        <f t="shared" si="31"/>
        <v>25.2</v>
      </c>
      <c r="I332" s="26">
        <f t="shared" si="31"/>
        <v>24</v>
      </c>
      <c r="J332" s="26">
        <f t="shared" si="31"/>
        <v>0</v>
      </c>
      <c r="K332" s="26">
        <f t="shared" si="31"/>
        <v>0</v>
      </c>
      <c r="L332" s="26">
        <f t="shared" si="31"/>
        <v>0</v>
      </c>
      <c r="M332" s="26">
        <f t="shared" si="31"/>
        <v>40</v>
      </c>
      <c r="N332" s="26">
        <f t="shared" si="31"/>
        <v>0</v>
      </c>
      <c r="O332" s="26">
        <f t="shared" si="31"/>
        <v>0</v>
      </c>
      <c r="P332" s="26">
        <f t="shared" si="31"/>
        <v>630</v>
      </c>
      <c r="Q332" s="26">
        <f t="shared" si="31"/>
        <v>330</v>
      </c>
      <c r="R332" s="26">
        <f t="shared" si="31"/>
        <v>0</v>
      </c>
      <c r="S332" s="26">
        <f t="shared" si="31"/>
        <v>50.7</v>
      </c>
      <c r="T332" s="26">
        <f t="shared" si="31"/>
        <v>151.25</v>
      </c>
      <c r="U332" s="26">
        <f t="shared" si="31"/>
        <v>240</v>
      </c>
      <c r="V332" s="26">
        <f t="shared" si="31"/>
        <v>36</v>
      </c>
      <c r="W332" s="26">
        <f t="shared" si="31"/>
        <v>120</v>
      </c>
      <c r="X332" s="26">
        <f t="shared" si="31"/>
        <v>320</v>
      </c>
      <c r="Y332" s="26">
        <f t="shared" si="31"/>
        <v>0</v>
      </c>
      <c r="Z332" s="26">
        <f t="shared" si="31"/>
        <v>0</v>
      </c>
      <c r="AA332" s="26">
        <f t="shared" si="31"/>
        <v>35</v>
      </c>
      <c r="AB332" s="26">
        <f t="shared" si="31"/>
        <v>84</v>
      </c>
      <c r="AC332" s="26">
        <f t="shared" si="31"/>
        <v>4.5</v>
      </c>
      <c r="AD332" s="26">
        <f t="shared" si="31"/>
        <v>0</v>
      </c>
      <c r="AE332" s="26">
        <f t="shared" si="31"/>
        <v>0</v>
      </c>
      <c r="AF332" s="27">
        <f>SUM(C332:AE332)</f>
        <v>2195.65</v>
      </c>
    </row>
    <row r="333" spans="2:32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5" spans="2:32" x14ac:dyDescent="0.25">
      <c r="C335" t="s">
        <v>22</v>
      </c>
      <c r="L335" t="s">
        <v>23</v>
      </c>
    </row>
    <row r="337" spans="2:31" ht="18.75" x14ac:dyDescent="0.25">
      <c r="B337" s="1"/>
      <c r="C337" s="1"/>
      <c r="D337" s="1"/>
      <c r="E337" s="2"/>
      <c r="F337" s="2"/>
      <c r="G337" s="1"/>
      <c r="H337" s="3" t="s">
        <v>0</v>
      </c>
      <c r="I337" s="2"/>
      <c r="J337" s="2"/>
      <c r="K337" s="2"/>
      <c r="L337" s="2"/>
      <c r="M337" s="1"/>
      <c r="N337" s="2"/>
      <c r="O337" s="2"/>
      <c r="P337" s="2"/>
      <c r="Q337" s="4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x14ac:dyDescent="0.25"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x14ac:dyDescent="0.25">
      <c r="B339" s="1"/>
      <c r="C339" s="2"/>
      <c r="D339" s="6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x14ac:dyDescent="0.25">
      <c r="B340" s="7" t="s">
        <v>77</v>
      </c>
      <c r="C340" s="8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1"/>
      <c r="O340" s="1"/>
      <c r="P340" s="2"/>
      <c r="Q340" s="1"/>
      <c r="R340" s="1"/>
      <c r="S340" s="2" t="s">
        <v>1</v>
      </c>
      <c r="T340" s="1"/>
      <c r="U340" s="1"/>
      <c r="V340" s="1"/>
      <c r="W340" s="1"/>
      <c r="X340" s="1"/>
      <c r="Y340" s="1"/>
      <c r="Z340" s="1"/>
      <c r="AA340" s="1" t="s">
        <v>2</v>
      </c>
      <c r="AB340" s="1"/>
      <c r="AC340" s="1"/>
      <c r="AD340" s="1"/>
      <c r="AE340" s="1"/>
    </row>
    <row r="341" spans="2:31" x14ac:dyDescent="0.25">
      <c r="B341" s="1" t="s">
        <v>32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9"/>
      <c r="N342" s="2"/>
      <c r="O342" s="2"/>
      <c r="P342" s="2"/>
      <c r="Q342" s="4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x14ac:dyDescent="0.25">
      <c r="B343" s="9"/>
      <c r="C343" s="10"/>
      <c r="D343" s="11"/>
      <c r="E343" s="12" t="s">
        <v>3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4"/>
      <c r="R343" s="11"/>
      <c r="S343" s="11"/>
      <c r="T343" s="11"/>
      <c r="U343" s="15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2:31" x14ac:dyDescent="0.25">
      <c r="B344" s="17"/>
      <c r="C344" s="29" t="s">
        <v>4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 t="s">
        <v>88</v>
      </c>
      <c r="N344" s="30"/>
      <c r="O344" s="30"/>
      <c r="P344" s="30"/>
      <c r="Q344" s="30"/>
      <c r="R344" s="30"/>
      <c r="S344" s="30"/>
      <c r="T344" s="30"/>
      <c r="U344" s="30"/>
      <c r="V344" s="29" t="s">
        <v>89</v>
      </c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2:31" ht="48" x14ac:dyDescent="0.25">
      <c r="B345" s="18">
        <v>17</v>
      </c>
      <c r="C345" s="19" t="s">
        <v>5</v>
      </c>
      <c r="D345" s="19" t="s">
        <v>38</v>
      </c>
      <c r="E345" s="19" t="s">
        <v>6</v>
      </c>
      <c r="F345" s="19" t="s">
        <v>39</v>
      </c>
      <c r="G345" s="19" t="s">
        <v>15</v>
      </c>
      <c r="H345" s="19" t="s">
        <v>9</v>
      </c>
      <c r="I345" s="19" t="s">
        <v>10</v>
      </c>
      <c r="J345" s="19" t="s">
        <v>7</v>
      </c>
      <c r="K345" s="19" t="s">
        <v>40</v>
      </c>
      <c r="L345" s="19" t="s">
        <v>41</v>
      </c>
      <c r="M345" s="19" t="s">
        <v>13</v>
      </c>
      <c r="N345" s="20" t="s">
        <v>42</v>
      </c>
      <c r="O345" s="20" t="s">
        <v>28</v>
      </c>
      <c r="P345" s="22" t="s">
        <v>11</v>
      </c>
      <c r="Q345" s="20" t="s">
        <v>8</v>
      </c>
      <c r="R345" s="22" t="s">
        <v>14</v>
      </c>
      <c r="S345" s="20" t="s">
        <v>17</v>
      </c>
      <c r="T345" s="20" t="s">
        <v>16</v>
      </c>
      <c r="U345" s="22" t="s">
        <v>43</v>
      </c>
      <c r="V345" s="20" t="s">
        <v>44</v>
      </c>
      <c r="W345" s="22" t="s">
        <v>18</v>
      </c>
      <c r="X345" s="20" t="s">
        <v>45</v>
      </c>
      <c r="Y345" s="22" t="s">
        <v>46</v>
      </c>
      <c r="Z345" s="20" t="s">
        <v>30</v>
      </c>
      <c r="AA345" s="22" t="s">
        <v>47</v>
      </c>
      <c r="AB345" s="20" t="s">
        <v>36</v>
      </c>
      <c r="AC345" s="19" t="s">
        <v>25</v>
      </c>
      <c r="AD345" s="19" t="s">
        <v>48</v>
      </c>
      <c r="AE345" s="19" t="s">
        <v>49</v>
      </c>
    </row>
    <row r="346" spans="2:31" x14ac:dyDescent="0.25">
      <c r="B346" s="21" t="s">
        <v>66</v>
      </c>
      <c r="C346" s="20"/>
      <c r="D346" s="20"/>
      <c r="E346" s="20"/>
      <c r="F346" s="23"/>
      <c r="G346" s="23"/>
      <c r="H346" s="23"/>
      <c r="I346" s="20"/>
      <c r="J346" s="23"/>
      <c r="K346" s="23">
        <v>3000</v>
      </c>
      <c r="L346" s="23">
        <v>500</v>
      </c>
      <c r="M346" s="23">
        <v>500</v>
      </c>
      <c r="N346" s="20"/>
      <c r="O346" s="20"/>
      <c r="P346" s="20"/>
      <c r="Q346" s="23"/>
      <c r="R346" s="20"/>
      <c r="S346" s="23"/>
      <c r="T346" s="23"/>
      <c r="U346" s="23">
        <v>200</v>
      </c>
      <c r="V346" s="20"/>
      <c r="W346" s="20"/>
      <c r="X346" s="20"/>
      <c r="Y346" s="23"/>
      <c r="Z346" s="20"/>
      <c r="AA346" s="23">
        <v>200</v>
      </c>
      <c r="AB346" s="23"/>
      <c r="AC346" s="23">
        <v>150</v>
      </c>
      <c r="AD346" s="23"/>
      <c r="AE346" s="23"/>
    </row>
    <row r="347" spans="2:31" x14ac:dyDescent="0.25">
      <c r="B347" s="21" t="s">
        <v>67</v>
      </c>
      <c r="C347" s="20"/>
      <c r="D347" s="20"/>
      <c r="E347" s="20"/>
      <c r="F347" s="23"/>
      <c r="G347" s="23"/>
      <c r="H347" s="23">
        <v>400</v>
      </c>
      <c r="I347" s="20">
        <v>500</v>
      </c>
      <c r="J347" s="23"/>
      <c r="K347" s="23"/>
      <c r="L347" s="23"/>
      <c r="M347" s="23"/>
      <c r="N347" s="23">
        <v>2000</v>
      </c>
      <c r="O347" s="20"/>
      <c r="P347" s="20"/>
      <c r="Q347" s="23">
        <v>1500</v>
      </c>
      <c r="R347" s="20"/>
      <c r="S347" s="23"/>
      <c r="T347" s="23"/>
      <c r="U347" s="23">
        <v>200</v>
      </c>
      <c r="V347" s="20">
        <v>100</v>
      </c>
      <c r="W347" s="20"/>
      <c r="X347" s="20"/>
      <c r="Y347" s="23"/>
      <c r="Z347" s="20"/>
      <c r="AA347" s="23"/>
      <c r="AB347" s="23"/>
      <c r="AC347" s="23">
        <v>150</v>
      </c>
      <c r="AD347" s="23"/>
      <c r="AE347" s="23"/>
    </row>
    <row r="348" spans="2:31" x14ac:dyDescent="0.25">
      <c r="B348" s="21" t="s">
        <v>36</v>
      </c>
      <c r="C348" s="20"/>
      <c r="D348" s="20"/>
      <c r="E348" s="20"/>
      <c r="F348" s="23"/>
      <c r="G348" s="23"/>
      <c r="H348" s="23"/>
      <c r="I348" s="20"/>
      <c r="J348" s="23"/>
      <c r="K348" s="23"/>
      <c r="L348" s="23"/>
      <c r="M348" s="23"/>
      <c r="N348" s="23"/>
      <c r="O348" s="20"/>
      <c r="P348" s="20"/>
      <c r="Q348" s="23"/>
      <c r="R348" s="20"/>
      <c r="S348" s="23"/>
      <c r="T348" s="23"/>
      <c r="U348" s="23"/>
      <c r="V348" s="20"/>
      <c r="W348" s="20"/>
      <c r="X348" s="20"/>
      <c r="Y348" s="23"/>
      <c r="Z348" s="20"/>
      <c r="AA348" s="23"/>
      <c r="AB348" s="23">
        <v>1500</v>
      </c>
      <c r="AC348" s="23"/>
      <c r="AD348" s="23"/>
      <c r="AE348" s="23"/>
    </row>
    <row r="349" spans="2:31" x14ac:dyDescent="0.25">
      <c r="B349" s="24" t="s">
        <v>57</v>
      </c>
      <c r="C349" s="23"/>
      <c r="D349" s="23"/>
      <c r="E349" s="23"/>
      <c r="F349" s="23"/>
      <c r="G349" s="23"/>
      <c r="H349" s="23"/>
      <c r="I349" s="23"/>
      <c r="J349" s="23">
        <v>1325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>
        <v>500</v>
      </c>
      <c r="AB349" s="23"/>
      <c r="AC349" s="23"/>
      <c r="AD349" s="23"/>
      <c r="AE349" s="23"/>
    </row>
    <row r="350" spans="2:31" x14ac:dyDescent="0.25">
      <c r="B350" s="24" t="s">
        <v>64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>
        <v>2000</v>
      </c>
      <c r="AA350" s="23"/>
      <c r="AB350" s="23"/>
      <c r="AC350" s="23"/>
      <c r="AD350" s="23"/>
      <c r="AE350" s="23"/>
    </row>
    <row r="351" spans="2:31" x14ac:dyDescent="0.25">
      <c r="B351" s="25" t="s">
        <v>19</v>
      </c>
      <c r="C351" s="26">
        <f t="shared" ref="C351:AE351" si="32">C346+C347+C348+C349+C350</f>
        <v>0</v>
      </c>
      <c r="D351" s="26">
        <f t="shared" si="32"/>
        <v>0</v>
      </c>
      <c r="E351" s="26">
        <f t="shared" si="32"/>
        <v>0</v>
      </c>
      <c r="F351" s="26">
        <f t="shared" si="32"/>
        <v>0</v>
      </c>
      <c r="G351" s="26">
        <f t="shared" si="32"/>
        <v>0</v>
      </c>
      <c r="H351" s="26">
        <f t="shared" si="32"/>
        <v>400</v>
      </c>
      <c r="I351" s="26">
        <f t="shared" si="32"/>
        <v>500</v>
      </c>
      <c r="J351" s="26">
        <f t="shared" si="32"/>
        <v>1325</v>
      </c>
      <c r="K351" s="26">
        <f t="shared" si="32"/>
        <v>3000</v>
      </c>
      <c r="L351" s="26">
        <f t="shared" si="32"/>
        <v>500</v>
      </c>
      <c r="M351" s="26">
        <f t="shared" si="32"/>
        <v>500</v>
      </c>
      <c r="N351" s="26">
        <f t="shared" si="32"/>
        <v>2000</v>
      </c>
      <c r="O351" s="26">
        <f t="shared" si="32"/>
        <v>0</v>
      </c>
      <c r="P351" s="26">
        <f t="shared" si="32"/>
        <v>0</v>
      </c>
      <c r="Q351" s="26">
        <f t="shared" si="32"/>
        <v>1500</v>
      </c>
      <c r="R351" s="26">
        <f t="shared" si="32"/>
        <v>0</v>
      </c>
      <c r="S351" s="26">
        <f t="shared" si="32"/>
        <v>0</v>
      </c>
      <c r="T351" s="26">
        <f t="shared" si="32"/>
        <v>0</v>
      </c>
      <c r="U351" s="26">
        <f t="shared" si="32"/>
        <v>400</v>
      </c>
      <c r="V351" s="26">
        <f t="shared" si="32"/>
        <v>100</v>
      </c>
      <c r="W351" s="26">
        <f t="shared" si="32"/>
        <v>0</v>
      </c>
      <c r="X351" s="26">
        <f t="shared" si="32"/>
        <v>0</v>
      </c>
      <c r="Y351" s="26">
        <f t="shared" si="32"/>
        <v>0</v>
      </c>
      <c r="Z351" s="26">
        <f t="shared" si="32"/>
        <v>2000</v>
      </c>
      <c r="AA351" s="26">
        <f t="shared" si="32"/>
        <v>700</v>
      </c>
      <c r="AB351" s="26">
        <f t="shared" si="32"/>
        <v>1500</v>
      </c>
      <c r="AC351" s="26">
        <f t="shared" si="32"/>
        <v>300</v>
      </c>
      <c r="AD351" s="26">
        <f t="shared" si="32"/>
        <v>0</v>
      </c>
      <c r="AE351" s="26">
        <f t="shared" si="32"/>
        <v>0</v>
      </c>
    </row>
    <row r="352" spans="2:31" x14ac:dyDescent="0.25">
      <c r="B352" s="24" t="s">
        <v>20</v>
      </c>
      <c r="C352" s="23">
        <v>110</v>
      </c>
      <c r="D352" s="23">
        <v>80</v>
      </c>
      <c r="E352" s="23">
        <v>45</v>
      </c>
      <c r="F352" s="23">
        <v>42</v>
      </c>
      <c r="G352" s="23">
        <v>42</v>
      </c>
      <c r="H352" s="23">
        <v>42</v>
      </c>
      <c r="I352" s="23">
        <v>60</v>
      </c>
      <c r="J352" s="23">
        <v>480</v>
      </c>
      <c r="K352" s="23">
        <v>100</v>
      </c>
      <c r="L352" s="23">
        <v>55</v>
      </c>
      <c r="M352" s="23">
        <v>80</v>
      </c>
      <c r="N352" s="23">
        <v>60</v>
      </c>
      <c r="O352" s="23">
        <v>110</v>
      </c>
      <c r="P352" s="23">
        <v>420</v>
      </c>
      <c r="Q352" s="23">
        <v>220</v>
      </c>
      <c r="R352" s="23">
        <v>330</v>
      </c>
      <c r="S352" s="23">
        <v>260</v>
      </c>
      <c r="T352" s="23">
        <v>275</v>
      </c>
      <c r="U352" s="23">
        <v>600</v>
      </c>
      <c r="V352" s="23">
        <v>180</v>
      </c>
      <c r="W352" s="23">
        <v>1200</v>
      </c>
      <c r="X352" s="23">
        <v>160</v>
      </c>
      <c r="Y352" s="23">
        <v>180</v>
      </c>
      <c r="Z352" s="23">
        <v>150</v>
      </c>
      <c r="AA352" s="23">
        <v>70</v>
      </c>
      <c r="AB352" s="23">
        <v>56</v>
      </c>
      <c r="AC352" s="23">
        <v>15</v>
      </c>
      <c r="AD352" s="23">
        <v>242</v>
      </c>
      <c r="AE352" s="23"/>
    </row>
    <row r="353" spans="2:32" x14ac:dyDescent="0.25">
      <c r="B353" s="25" t="s">
        <v>21</v>
      </c>
      <c r="C353" s="26">
        <f>C351*C352/1000</f>
        <v>0</v>
      </c>
      <c r="D353" s="26">
        <f t="shared" ref="D353:AE353" si="33">D351*D352/1000</f>
        <v>0</v>
      </c>
      <c r="E353" s="26">
        <f t="shared" si="33"/>
        <v>0</v>
      </c>
      <c r="F353" s="26">
        <f t="shared" si="33"/>
        <v>0</v>
      </c>
      <c r="G353" s="26">
        <f t="shared" si="33"/>
        <v>0</v>
      </c>
      <c r="H353" s="26">
        <f t="shared" si="33"/>
        <v>16.8</v>
      </c>
      <c r="I353" s="26">
        <f t="shared" si="33"/>
        <v>30</v>
      </c>
      <c r="J353" s="26">
        <f t="shared" si="33"/>
        <v>636</v>
      </c>
      <c r="K353" s="26">
        <f t="shared" si="33"/>
        <v>300</v>
      </c>
      <c r="L353" s="26">
        <f t="shared" si="33"/>
        <v>27.5</v>
      </c>
      <c r="M353" s="26">
        <f t="shared" si="33"/>
        <v>40</v>
      </c>
      <c r="N353" s="26">
        <f t="shared" si="33"/>
        <v>120</v>
      </c>
      <c r="O353" s="26">
        <f t="shared" si="33"/>
        <v>0</v>
      </c>
      <c r="P353" s="26">
        <f t="shared" si="33"/>
        <v>0</v>
      </c>
      <c r="Q353" s="26">
        <f t="shared" si="33"/>
        <v>330</v>
      </c>
      <c r="R353" s="26">
        <f t="shared" si="33"/>
        <v>0</v>
      </c>
      <c r="S353" s="26">
        <f t="shared" si="33"/>
        <v>0</v>
      </c>
      <c r="T353" s="26">
        <f t="shared" si="33"/>
        <v>0</v>
      </c>
      <c r="U353" s="26">
        <f t="shared" si="33"/>
        <v>240</v>
      </c>
      <c r="V353" s="26">
        <f t="shared" si="33"/>
        <v>18</v>
      </c>
      <c r="W353" s="26">
        <f t="shared" si="33"/>
        <v>0</v>
      </c>
      <c r="X353" s="26">
        <f t="shared" si="33"/>
        <v>0</v>
      </c>
      <c r="Y353" s="26">
        <f t="shared" si="33"/>
        <v>0</v>
      </c>
      <c r="Z353" s="26">
        <f t="shared" si="33"/>
        <v>300</v>
      </c>
      <c r="AA353" s="26">
        <f t="shared" si="33"/>
        <v>49</v>
      </c>
      <c r="AB353" s="26">
        <f t="shared" si="33"/>
        <v>84</v>
      </c>
      <c r="AC353" s="26">
        <f t="shared" si="33"/>
        <v>4.5</v>
      </c>
      <c r="AD353" s="26">
        <f t="shared" si="33"/>
        <v>0</v>
      </c>
      <c r="AE353" s="26">
        <f t="shared" si="33"/>
        <v>0</v>
      </c>
      <c r="AF353" s="27">
        <f>SUM(C353:AE353)</f>
        <v>2195.8000000000002</v>
      </c>
    </row>
    <row r="354" spans="2:32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6" spans="2:32" x14ac:dyDescent="0.25">
      <c r="C356" t="s">
        <v>22</v>
      </c>
      <c r="L356" t="s">
        <v>23</v>
      </c>
    </row>
    <row r="357" spans="2:32" ht="18.75" x14ac:dyDescent="0.25">
      <c r="B357" s="1"/>
      <c r="C357" s="1"/>
      <c r="D357" s="1"/>
      <c r="E357" s="2"/>
      <c r="F357" s="2"/>
      <c r="G357" s="1"/>
      <c r="H357" s="3" t="s">
        <v>0</v>
      </c>
      <c r="I357" s="2"/>
      <c r="J357" s="2"/>
      <c r="K357" s="2"/>
      <c r="L357" s="2"/>
      <c r="M357" s="1"/>
      <c r="N357" s="2"/>
      <c r="O357" s="2"/>
      <c r="P357" s="2"/>
      <c r="Q357" s="4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2" ht="9.6" customHeight="1" x14ac:dyDescent="0.25"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2" x14ac:dyDescent="0.25">
      <c r="B359" s="1"/>
      <c r="C359" s="2"/>
      <c r="D359" s="6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2" ht="15.75" x14ac:dyDescent="0.25">
      <c r="B360" s="7" t="s">
        <v>78</v>
      </c>
      <c r="C360" s="8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1"/>
      <c r="O360" s="1"/>
      <c r="P360" s="2"/>
      <c r="Q360" s="1"/>
      <c r="R360" s="1"/>
      <c r="S360" s="2" t="s">
        <v>1</v>
      </c>
      <c r="T360" s="1"/>
      <c r="U360" s="1"/>
      <c r="V360" s="1"/>
      <c r="W360" s="1"/>
      <c r="X360" s="1"/>
      <c r="Y360" s="1"/>
      <c r="Z360" s="1"/>
      <c r="AA360" s="1" t="s">
        <v>2</v>
      </c>
      <c r="AB360" s="1"/>
      <c r="AC360" s="1"/>
      <c r="AD360" s="1"/>
      <c r="AE360" s="1"/>
    </row>
    <row r="361" spans="2:32" x14ac:dyDescent="0.25">
      <c r="B361" s="1" t="s">
        <v>33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2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9"/>
      <c r="N362" s="2"/>
      <c r="O362" s="2"/>
      <c r="P362" s="2"/>
      <c r="Q362" s="4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2" ht="15.75" x14ac:dyDescent="0.25">
      <c r="B363" s="9"/>
      <c r="C363" s="10"/>
      <c r="D363" s="11"/>
      <c r="E363" s="12" t="s">
        <v>3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4"/>
      <c r="R363" s="11"/>
      <c r="S363" s="11"/>
      <c r="T363" s="11"/>
      <c r="U363" s="15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2:32" ht="21.6" customHeight="1" x14ac:dyDescent="0.25">
      <c r="B364" s="17"/>
      <c r="C364" s="29" t="s">
        <v>4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 t="s">
        <v>88</v>
      </c>
      <c r="N364" s="30"/>
      <c r="O364" s="30"/>
      <c r="P364" s="30"/>
      <c r="Q364" s="30"/>
      <c r="R364" s="30"/>
      <c r="S364" s="30"/>
      <c r="T364" s="30"/>
      <c r="U364" s="30"/>
      <c r="V364" s="29" t="s">
        <v>89</v>
      </c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2:32" ht="48" x14ac:dyDescent="0.25">
      <c r="B365" s="18">
        <v>18</v>
      </c>
      <c r="C365" s="19" t="s">
        <v>5</v>
      </c>
      <c r="D365" s="19" t="s">
        <v>38</v>
      </c>
      <c r="E365" s="19" t="s">
        <v>6</v>
      </c>
      <c r="F365" s="19" t="s">
        <v>39</v>
      </c>
      <c r="G365" s="19" t="s">
        <v>15</v>
      </c>
      <c r="H365" s="19" t="s">
        <v>9</v>
      </c>
      <c r="I365" s="19" t="s">
        <v>10</v>
      </c>
      <c r="J365" s="19" t="s">
        <v>7</v>
      </c>
      <c r="K365" s="19" t="s">
        <v>40</v>
      </c>
      <c r="L365" s="19" t="s">
        <v>41</v>
      </c>
      <c r="M365" s="19" t="s">
        <v>13</v>
      </c>
      <c r="N365" s="20" t="s">
        <v>42</v>
      </c>
      <c r="O365" s="20" t="s">
        <v>28</v>
      </c>
      <c r="P365" s="22" t="s">
        <v>11</v>
      </c>
      <c r="Q365" s="20" t="s">
        <v>8</v>
      </c>
      <c r="R365" s="22" t="s">
        <v>14</v>
      </c>
      <c r="S365" s="20" t="s">
        <v>17</v>
      </c>
      <c r="T365" s="20" t="s">
        <v>16</v>
      </c>
      <c r="U365" s="22" t="s">
        <v>43</v>
      </c>
      <c r="V365" s="20" t="s">
        <v>44</v>
      </c>
      <c r="W365" s="22" t="s">
        <v>18</v>
      </c>
      <c r="X365" s="20" t="s">
        <v>45</v>
      </c>
      <c r="Y365" s="22" t="s">
        <v>46</v>
      </c>
      <c r="Z365" s="20" t="s">
        <v>30</v>
      </c>
      <c r="AA365" s="22" t="s">
        <v>47</v>
      </c>
      <c r="AB365" s="20" t="s">
        <v>36</v>
      </c>
      <c r="AC365" s="19" t="s">
        <v>25</v>
      </c>
      <c r="AD365" s="19" t="s">
        <v>48</v>
      </c>
      <c r="AE365" s="19" t="s">
        <v>49</v>
      </c>
    </row>
    <row r="366" spans="2:32" x14ac:dyDescent="0.25">
      <c r="B366" s="21" t="s">
        <v>50</v>
      </c>
      <c r="C366" s="20"/>
      <c r="D366" s="20"/>
      <c r="E366" s="20">
        <v>1500</v>
      </c>
      <c r="F366" s="23">
        <v>800</v>
      </c>
      <c r="G366" s="23">
        <v>300</v>
      </c>
      <c r="H366" s="23">
        <v>300</v>
      </c>
      <c r="I366" s="20">
        <v>300</v>
      </c>
      <c r="J366" s="23"/>
      <c r="K366" s="23"/>
      <c r="L366" s="23"/>
      <c r="M366" s="23"/>
      <c r="N366" s="20"/>
      <c r="O366" s="20"/>
      <c r="P366" s="20">
        <v>1500</v>
      </c>
      <c r="Q366" s="23"/>
      <c r="R366" s="20"/>
      <c r="S366" s="23">
        <v>150</v>
      </c>
      <c r="T366" s="23">
        <v>500</v>
      </c>
      <c r="U366" s="23">
        <v>300</v>
      </c>
      <c r="V366" s="20"/>
      <c r="W366" s="20"/>
      <c r="X366" s="20"/>
      <c r="Y366" s="23"/>
      <c r="Z366" s="20"/>
      <c r="AA366" s="23"/>
      <c r="AB366" s="23"/>
      <c r="AC366" s="23">
        <v>140</v>
      </c>
      <c r="AD366" s="23"/>
      <c r="AE366" s="23"/>
    </row>
    <row r="367" spans="2:32" ht="24" x14ac:dyDescent="0.25">
      <c r="B367" s="21" t="s">
        <v>51</v>
      </c>
      <c r="C367" s="20"/>
      <c r="D367" s="20"/>
      <c r="E367" s="20"/>
      <c r="F367" s="23"/>
      <c r="G367" s="23"/>
      <c r="H367" s="23">
        <v>200</v>
      </c>
      <c r="I367" s="20"/>
      <c r="J367" s="23"/>
      <c r="K367" s="23"/>
      <c r="L367" s="23">
        <v>2500</v>
      </c>
      <c r="M367" s="23"/>
      <c r="N367" s="23"/>
      <c r="O367" s="20"/>
      <c r="P367" s="20"/>
      <c r="Q367" s="23">
        <v>1000</v>
      </c>
      <c r="R367" s="20"/>
      <c r="S367" s="23"/>
      <c r="T367" s="23"/>
      <c r="U367" s="23">
        <v>300</v>
      </c>
      <c r="V367" s="20">
        <v>200</v>
      </c>
      <c r="W367" s="20"/>
      <c r="X367" s="20"/>
      <c r="Y367" s="23"/>
      <c r="Z367" s="20"/>
      <c r="AA367" s="23"/>
      <c r="AB367" s="23"/>
      <c r="AC367" s="23">
        <v>150</v>
      </c>
      <c r="AD367" s="23"/>
      <c r="AE367" s="23"/>
    </row>
    <row r="368" spans="2:32" x14ac:dyDescent="0.25">
      <c r="B368" s="21" t="s">
        <v>36</v>
      </c>
      <c r="C368" s="20"/>
      <c r="D368" s="20"/>
      <c r="E368" s="20"/>
      <c r="F368" s="23"/>
      <c r="G368" s="23"/>
      <c r="H368" s="23"/>
      <c r="I368" s="20"/>
      <c r="J368" s="23"/>
      <c r="K368" s="23"/>
      <c r="L368" s="23"/>
      <c r="M368" s="23"/>
      <c r="N368" s="23"/>
      <c r="O368" s="20"/>
      <c r="P368" s="20"/>
      <c r="Q368" s="23"/>
      <c r="R368" s="20"/>
      <c r="S368" s="23"/>
      <c r="T368" s="23"/>
      <c r="U368" s="23"/>
      <c r="V368" s="20"/>
      <c r="W368" s="20"/>
      <c r="X368" s="20"/>
      <c r="Y368" s="23"/>
      <c r="Z368" s="20"/>
      <c r="AA368" s="23"/>
      <c r="AB368" s="23">
        <v>1500</v>
      </c>
      <c r="AC368" s="23"/>
      <c r="AD368" s="23"/>
      <c r="AE368" s="23"/>
    </row>
    <row r="369" spans="2:32" x14ac:dyDescent="0.25">
      <c r="B369" s="24" t="s">
        <v>52</v>
      </c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>
        <v>100</v>
      </c>
      <c r="X369" s="23"/>
      <c r="Y369" s="23"/>
      <c r="Z369" s="23"/>
      <c r="AA369" s="23">
        <v>500</v>
      </c>
      <c r="AB369" s="23"/>
      <c r="AC369" s="23"/>
      <c r="AD369" s="23"/>
      <c r="AE369" s="23"/>
    </row>
    <row r="370" spans="2:32" x14ac:dyDescent="0.25">
      <c r="B370" s="24" t="s">
        <v>29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>
        <v>1500</v>
      </c>
      <c r="Y370" s="23"/>
      <c r="Z370" s="23"/>
      <c r="AA370" s="23"/>
      <c r="AB370" s="23"/>
      <c r="AC370" s="23"/>
      <c r="AD370" s="23"/>
      <c r="AE370" s="23"/>
    </row>
    <row r="371" spans="2:32" x14ac:dyDescent="0.25">
      <c r="B371" s="25" t="s">
        <v>19</v>
      </c>
      <c r="C371" s="26">
        <f t="shared" ref="C371:AE371" si="34">C366+C367+C368+C369+C370</f>
        <v>0</v>
      </c>
      <c r="D371" s="26">
        <f t="shared" si="34"/>
        <v>0</v>
      </c>
      <c r="E371" s="26">
        <f t="shared" si="34"/>
        <v>1500</v>
      </c>
      <c r="F371" s="26">
        <f t="shared" si="34"/>
        <v>800</v>
      </c>
      <c r="G371" s="26">
        <f t="shared" si="34"/>
        <v>300</v>
      </c>
      <c r="H371" s="26">
        <f t="shared" si="34"/>
        <v>500</v>
      </c>
      <c r="I371" s="26">
        <f t="shared" si="34"/>
        <v>300</v>
      </c>
      <c r="J371" s="26">
        <f t="shared" si="34"/>
        <v>0</v>
      </c>
      <c r="K371" s="26">
        <f t="shared" si="34"/>
        <v>0</v>
      </c>
      <c r="L371" s="26">
        <f t="shared" si="34"/>
        <v>2500</v>
      </c>
      <c r="M371" s="26">
        <f t="shared" si="34"/>
        <v>0</v>
      </c>
      <c r="N371" s="26">
        <f t="shared" si="34"/>
        <v>0</v>
      </c>
      <c r="O371" s="26">
        <f t="shared" si="34"/>
        <v>0</v>
      </c>
      <c r="P371" s="26">
        <f t="shared" si="34"/>
        <v>1500</v>
      </c>
      <c r="Q371" s="26">
        <f t="shared" si="34"/>
        <v>1000</v>
      </c>
      <c r="R371" s="26">
        <f t="shared" si="34"/>
        <v>0</v>
      </c>
      <c r="S371" s="26">
        <f t="shared" si="34"/>
        <v>150</v>
      </c>
      <c r="T371" s="26">
        <f t="shared" si="34"/>
        <v>500</v>
      </c>
      <c r="U371" s="26">
        <f t="shared" si="34"/>
        <v>600</v>
      </c>
      <c r="V371" s="26">
        <f t="shared" si="34"/>
        <v>200</v>
      </c>
      <c r="W371" s="26">
        <f t="shared" si="34"/>
        <v>100</v>
      </c>
      <c r="X371" s="26">
        <f t="shared" si="34"/>
        <v>1500</v>
      </c>
      <c r="Y371" s="26">
        <f t="shared" si="34"/>
        <v>0</v>
      </c>
      <c r="Z371" s="26">
        <f t="shared" si="34"/>
        <v>0</v>
      </c>
      <c r="AA371" s="26">
        <f t="shared" si="34"/>
        <v>500</v>
      </c>
      <c r="AB371" s="26">
        <f t="shared" si="34"/>
        <v>1500</v>
      </c>
      <c r="AC371" s="26">
        <f t="shared" si="34"/>
        <v>290</v>
      </c>
      <c r="AD371" s="26">
        <f t="shared" si="34"/>
        <v>0</v>
      </c>
      <c r="AE371" s="26">
        <f t="shared" si="34"/>
        <v>0</v>
      </c>
    </row>
    <row r="372" spans="2:32" x14ac:dyDescent="0.25">
      <c r="B372" s="24" t="s">
        <v>20</v>
      </c>
      <c r="C372" s="23">
        <v>110</v>
      </c>
      <c r="D372" s="23">
        <v>80</v>
      </c>
      <c r="E372" s="23">
        <v>45</v>
      </c>
      <c r="F372" s="23">
        <v>42</v>
      </c>
      <c r="G372" s="23">
        <v>42</v>
      </c>
      <c r="H372" s="23">
        <v>42</v>
      </c>
      <c r="I372" s="23">
        <v>60</v>
      </c>
      <c r="J372" s="23">
        <v>480</v>
      </c>
      <c r="K372" s="23">
        <v>100</v>
      </c>
      <c r="L372" s="23">
        <v>55</v>
      </c>
      <c r="M372" s="23">
        <v>80</v>
      </c>
      <c r="N372" s="23">
        <v>60</v>
      </c>
      <c r="O372" s="23">
        <v>110</v>
      </c>
      <c r="P372" s="23">
        <v>420</v>
      </c>
      <c r="Q372" s="23">
        <v>220</v>
      </c>
      <c r="R372" s="23">
        <v>330</v>
      </c>
      <c r="S372" s="23">
        <v>260</v>
      </c>
      <c r="T372" s="23">
        <v>275</v>
      </c>
      <c r="U372" s="23">
        <v>600</v>
      </c>
      <c r="V372" s="23">
        <v>180</v>
      </c>
      <c r="W372" s="23">
        <v>1200</v>
      </c>
      <c r="X372" s="23">
        <v>160</v>
      </c>
      <c r="Y372" s="23">
        <v>180</v>
      </c>
      <c r="Z372" s="23">
        <v>150</v>
      </c>
      <c r="AA372" s="23">
        <v>70</v>
      </c>
      <c r="AB372" s="23">
        <v>56</v>
      </c>
      <c r="AC372" s="23">
        <v>15</v>
      </c>
      <c r="AD372" s="23">
        <v>22</v>
      </c>
      <c r="AE372" s="23"/>
    </row>
    <row r="373" spans="2:32" x14ac:dyDescent="0.25">
      <c r="B373" s="25" t="s">
        <v>21</v>
      </c>
      <c r="C373" s="26">
        <f>C371*C372/1000</f>
        <v>0</v>
      </c>
      <c r="D373" s="26">
        <f t="shared" ref="D373:AE373" si="35">D371*D372/1000</f>
        <v>0</v>
      </c>
      <c r="E373" s="26">
        <f t="shared" si="35"/>
        <v>67.5</v>
      </c>
      <c r="F373" s="26">
        <f t="shared" si="35"/>
        <v>33.6</v>
      </c>
      <c r="G373" s="26">
        <f t="shared" si="35"/>
        <v>12.6</v>
      </c>
      <c r="H373" s="26">
        <f t="shared" si="35"/>
        <v>21</v>
      </c>
      <c r="I373" s="26">
        <f t="shared" si="35"/>
        <v>18</v>
      </c>
      <c r="J373" s="26">
        <f t="shared" si="35"/>
        <v>0</v>
      </c>
      <c r="K373" s="26">
        <f t="shared" si="35"/>
        <v>0</v>
      </c>
      <c r="L373" s="26">
        <f t="shared" si="35"/>
        <v>137.5</v>
      </c>
      <c r="M373" s="26">
        <f t="shared" si="35"/>
        <v>0</v>
      </c>
      <c r="N373" s="26">
        <f t="shared" si="35"/>
        <v>0</v>
      </c>
      <c r="O373" s="26">
        <f t="shared" si="35"/>
        <v>0</v>
      </c>
      <c r="P373" s="26">
        <f t="shared" si="35"/>
        <v>630</v>
      </c>
      <c r="Q373" s="26">
        <f t="shared" si="35"/>
        <v>220</v>
      </c>
      <c r="R373" s="26">
        <f t="shared" si="35"/>
        <v>0</v>
      </c>
      <c r="S373" s="26">
        <f t="shared" si="35"/>
        <v>39</v>
      </c>
      <c r="T373" s="26">
        <f t="shared" si="35"/>
        <v>137.5</v>
      </c>
      <c r="U373" s="26">
        <f t="shared" si="35"/>
        <v>360</v>
      </c>
      <c r="V373" s="26">
        <f t="shared" si="35"/>
        <v>36</v>
      </c>
      <c r="W373" s="26">
        <f t="shared" si="35"/>
        <v>120</v>
      </c>
      <c r="X373" s="26">
        <f t="shared" si="35"/>
        <v>240</v>
      </c>
      <c r="Y373" s="26">
        <f t="shared" si="35"/>
        <v>0</v>
      </c>
      <c r="Z373" s="26">
        <f t="shared" si="35"/>
        <v>0</v>
      </c>
      <c r="AA373" s="26">
        <f t="shared" si="35"/>
        <v>35</v>
      </c>
      <c r="AB373" s="26">
        <f t="shared" si="35"/>
        <v>84</v>
      </c>
      <c r="AC373" s="26">
        <f t="shared" si="35"/>
        <v>4.3499999999999996</v>
      </c>
      <c r="AD373" s="26">
        <f t="shared" si="35"/>
        <v>0</v>
      </c>
      <c r="AE373" s="26">
        <f t="shared" si="35"/>
        <v>0</v>
      </c>
      <c r="AF373" s="27">
        <f>SUM(C373:AE373)</f>
        <v>2196.0499999999997</v>
      </c>
    </row>
    <row r="374" spans="2:32" x14ac:dyDescent="0.2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6" spans="2:32" x14ac:dyDescent="0.25">
      <c r="C376" t="s">
        <v>22</v>
      </c>
      <c r="L376" t="s">
        <v>23</v>
      </c>
    </row>
    <row r="377" spans="2:32" ht="18.75" x14ac:dyDescent="0.25">
      <c r="B377" s="1"/>
      <c r="C377" s="1"/>
      <c r="D377" s="1"/>
      <c r="E377" s="2"/>
      <c r="F377" s="2"/>
      <c r="G377" s="1"/>
      <c r="H377" s="3" t="s">
        <v>0</v>
      </c>
      <c r="I377" s="2"/>
      <c r="J377" s="2"/>
      <c r="K377" s="2"/>
      <c r="L377" s="2"/>
      <c r="M377" s="1"/>
      <c r="N377" s="2"/>
      <c r="O377" s="2"/>
      <c r="P377" s="2"/>
      <c r="Q377" s="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2" ht="15.75" x14ac:dyDescent="0.25"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2" x14ac:dyDescent="0.25">
      <c r="B379" s="1"/>
      <c r="C379" s="2"/>
      <c r="D379" s="6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2" ht="15.75" x14ac:dyDescent="0.25">
      <c r="B380" s="7" t="s">
        <v>79</v>
      </c>
      <c r="C380" s="8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1"/>
      <c r="O380" s="1"/>
      <c r="P380" s="2"/>
      <c r="Q380" s="1"/>
      <c r="R380" s="1"/>
      <c r="S380" s="2" t="s">
        <v>1</v>
      </c>
      <c r="T380" s="1"/>
      <c r="U380" s="1"/>
      <c r="V380" s="1"/>
      <c r="W380" s="1"/>
      <c r="X380" s="1"/>
      <c r="Y380" s="1"/>
      <c r="Z380" s="1"/>
      <c r="AA380" s="1" t="s">
        <v>2</v>
      </c>
      <c r="AB380" s="1"/>
      <c r="AC380" s="1"/>
      <c r="AD380" s="1"/>
      <c r="AE380" s="1"/>
    </row>
    <row r="381" spans="2:32" x14ac:dyDescent="0.25">
      <c r="B381" s="1" t="s">
        <v>34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2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9"/>
      <c r="N382" s="2"/>
      <c r="O382" s="2"/>
      <c r="P382" s="2"/>
      <c r="Q382" s="4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2" ht="15.75" x14ac:dyDescent="0.25">
      <c r="B383" s="9"/>
      <c r="C383" s="10"/>
      <c r="D383" s="11"/>
      <c r="E383" s="12" t="s">
        <v>3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4"/>
      <c r="R383" s="11"/>
      <c r="S383" s="11"/>
      <c r="T383" s="11"/>
      <c r="U383" s="15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2:32" x14ac:dyDescent="0.25">
      <c r="B384" s="17"/>
      <c r="C384" s="29" t="s">
        <v>4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 t="s">
        <v>90</v>
      </c>
      <c r="N384" s="30"/>
      <c r="O384" s="30"/>
      <c r="P384" s="30"/>
      <c r="Q384" s="30"/>
      <c r="R384" s="30"/>
      <c r="S384" s="30"/>
      <c r="T384" s="30"/>
      <c r="U384" s="30"/>
      <c r="V384" s="29" t="s">
        <v>91</v>
      </c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2:32" ht="48" x14ac:dyDescent="0.25">
      <c r="B385" s="18">
        <v>19</v>
      </c>
      <c r="C385" s="19" t="s">
        <v>5</v>
      </c>
      <c r="D385" s="19" t="s">
        <v>38</v>
      </c>
      <c r="E385" s="19" t="s">
        <v>6</v>
      </c>
      <c r="F385" s="19" t="s">
        <v>39</v>
      </c>
      <c r="G385" s="19" t="s">
        <v>15</v>
      </c>
      <c r="H385" s="19" t="s">
        <v>9</v>
      </c>
      <c r="I385" s="19" t="s">
        <v>10</v>
      </c>
      <c r="J385" s="19" t="s">
        <v>7</v>
      </c>
      <c r="K385" s="19" t="s">
        <v>40</v>
      </c>
      <c r="L385" s="19" t="s">
        <v>41</v>
      </c>
      <c r="M385" s="19" t="s">
        <v>13</v>
      </c>
      <c r="N385" s="20" t="s">
        <v>42</v>
      </c>
      <c r="O385" s="20" t="s">
        <v>28</v>
      </c>
      <c r="P385" s="22" t="s">
        <v>11</v>
      </c>
      <c r="Q385" s="20" t="s">
        <v>8</v>
      </c>
      <c r="R385" s="22" t="s">
        <v>14</v>
      </c>
      <c r="S385" s="20" t="s">
        <v>17</v>
      </c>
      <c r="T385" s="20" t="s">
        <v>16</v>
      </c>
      <c r="U385" s="22" t="s">
        <v>43</v>
      </c>
      <c r="V385" s="20" t="s">
        <v>44</v>
      </c>
      <c r="W385" s="22" t="s">
        <v>18</v>
      </c>
      <c r="X385" s="20" t="s">
        <v>45</v>
      </c>
      <c r="Y385" s="22" t="s">
        <v>46</v>
      </c>
      <c r="Z385" s="20" t="s">
        <v>30</v>
      </c>
      <c r="AA385" s="22" t="s">
        <v>47</v>
      </c>
      <c r="AB385" s="20" t="s">
        <v>36</v>
      </c>
      <c r="AC385" s="19" t="s">
        <v>25</v>
      </c>
      <c r="AD385" s="19" t="s">
        <v>48</v>
      </c>
      <c r="AE385" s="19" t="s">
        <v>49</v>
      </c>
    </row>
    <row r="386" spans="2:32" x14ac:dyDescent="0.25">
      <c r="B386" s="21" t="s">
        <v>54</v>
      </c>
      <c r="C386" s="20"/>
      <c r="D386" s="20"/>
      <c r="E386" s="20"/>
      <c r="F386" s="23">
        <v>500</v>
      </c>
      <c r="G386" s="23"/>
      <c r="H386" s="23">
        <v>300</v>
      </c>
      <c r="I386" s="20">
        <v>350</v>
      </c>
      <c r="J386" s="23"/>
      <c r="K386" s="23"/>
      <c r="L386" s="23">
        <v>500</v>
      </c>
      <c r="M386" s="23">
        <v>150</v>
      </c>
      <c r="N386" s="20"/>
      <c r="O386" s="20"/>
      <c r="P386" s="20"/>
      <c r="Q386" s="23">
        <v>2000</v>
      </c>
      <c r="R386" s="20"/>
      <c r="S386" s="23">
        <v>250</v>
      </c>
      <c r="T386" s="23"/>
      <c r="U386" s="23">
        <v>350</v>
      </c>
      <c r="V386" s="20">
        <v>100</v>
      </c>
      <c r="W386" s="20"/>
      <c r="X386" s="20"/>
      <c r="Y386" s="23"/>
      <c r="Z386" s="20"/>
      <c r="AA386" s="23"/>
      <c r="AB386" s="23"/>
      <c r="AC386" s="23">
        <v>100</v>
      </c>
      <c r="AD386" s="23"/>
      <c r="AE386" s="23"/>
    </row>
    <row r="387" spans="2:32" ht="24" x14ac:dyDescent="0.25">
      <c r="B387" s="21" t="s">
        <v>37</v>
      </c>
      <c r="C387" s="20"/>
      <c r="D387" s="20"/>
      <c r="E387" s="20"/>
      <c r="F387" s="23">
        <v>4000</v>
      </c>
      <c r="G387" s="23"/>
      <c r="H387" s="23">
        <v>200</v>
      </c>
      <c r="I387" s="20"/>
      <c r="J387" s="23"/>
      <c r="K387" s="23"/>
      <c r="L387" s="23"/>
      <c r="M387" s="23"/>
      <c r="N387" s="23"/>
      <c r="O387" s="20"/>
      <c r="P387" s="20"/>
      <c r="Q387" s="23"/>
      <c r="R387" s="20"/>
      <c r="S387" s="23"/>
      <c r="T387" s="23"/>
      <c r="U387" s="23">
        <v>300</v>
      </c>
      <c r="V387" s="20"/>
      <c r="W387" s="20"/>
      <c r="X387" s="20"/>
      <c r="Y387" s="23"/>
      <c r="Z387" s="20"/>
      <c r="AA387" s="23"/>
      <c r="AB387" s="23"/>
      <c r="AC387" s="23">
        <v>100</v>
      </c>
      <c r="AD387" s="23"/>
      <c r="AE387" s="23"/>
    </row>
    <row r="388" spans="2:32" x14ac:dyDescent="0.25">
      <c r="B388" s="21" t="s">
        <v>36</v>
      </c>
      <c r="C388" s="20"/>
      <c r="D388" s="20"/>
      <c r="E388" s="20"/>
      <c r="F388" s="23"/>
      <c r="G388" s="23"/>
      <c r="H388" s="23"/>
      <c r="I388" s="20"/>
      <c r="J388" s="23"/>
      <c r="K388" s="23"/>
      <c r="L388" s="23"/>
      <c r="M388" s="23"/>
      <c r="N388" s="23"/>
      <c r="O388" s="20"/>
      <c r="P388" s="20"/>
      <c r="Q388" s="23"/>
      <c r="R388" s="20"/>
      <c r="S388" s="23"/>
      <c r="T388" s="23"/>
      <c r="U388" s="23"/>
      <c r="V388" s="20"/>
      <c r="W388" s="20"/>
      <c r="X388" s="20"/>
      <c r="Y388" s="23"/>
      <c r="Z388" s="20"/>
      <c r="AA388" s="23"/>
      <c r="AB388" s="23">
        <v>1500</v>
      </c>
      <c r="AC388" s="23"/>
      <c r="AD388" s="23"/>
      <c r="AE388" s="23"/>
    </row>
    <row r="389" spans="2:32" x14ac:dyDescent="0.25">
      <c r="B389" s="24" t="s">
        <v>98</v>
      </c>
      <c r="C389" s="23"/>
      <c r="D389" s="23"/>
      <c r="E389" s="23"/>
      <c r="F389" s="23"/>
      <c r="G389" s="23"/>
      <c r="H389" s="23"/>
      <c r="I389" s="23"/>
      <c r="J389" s="23">
        <v>700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>
        <v>600</v>
      </c>
      <c r="AB389" s="23"/>
      <c r="AC389" s="23"/>
      <c r="AD389" s="23"/>
      <c r="AE389" s="23"/>
    </row>
    <row r="390" spans="2:32" x14ac:dyDescent="0.25">
      <c r="B390" s="24" t="s">
        <v>12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>
        <v>2000</v>
      </c>
      <c r="Y390" s="23"/>
      <c r="Z390" s="23"/>
      <c r="AA390" s="23"/>
      <c r="AB390" s="23"/>
      <c r="AC390" s="23"/>
      <c r="AD390" s="23"/>
      <c r="AE390" s="23"/>
    </row>
    <row r="391" spans="2:32" x14ac:dyDescent="0.25">
      <c r="B391" s="25" t="s">
        <v>19</v>
      </c>
      <c r="C391" s="26">
        <f t="shared" ref="C391:AE391" si="36">C386+C387+C388+C389+C390</f>
        <v>0</v>
      </c>
      <c r="D391" s="26">
        <f t="shared" si="36"/>
        <v>0</v>
      </c>
      <c r="E391" s="26">
        <f t="shared" si="36"/>
        <v>0</v>
      </c>
      <c r="F391" s="26">
        <f t="shared" si="36"/>
        <v>4500</v>
      </c>
      <c r="G391" s="26">
        <f t="shared" si="36"/>
        <v>0</v>
      </c>
      <c r="H391" s="26">
        <f t="shared" si="36"/>
        <v>500</v>
      </c>
      <c r="I391" s="26">
        <f t="shared" si="36"/>
        <v>350</v>
      </c>
      <c r="J391" s="26">
        <f t="shared" si="36"/>
        <v>700</v>
      </c>
      <c r="K391" s="26">
        <f t="shared" si="36"/>
        <v>0</v>
      </c>
      <c r="L391" s="26">
        <f t="shared" si="36"/>
        <v>500</v>
      </c>
      <c r="M391" s="26">
        <f t="shared" si="36"/>
        <v>150</v>
      </c>
      <c r="N391" s="26">
        <f t="shared" si="36"/>
        <v>0</v>
      </c>
      <c r="O391" s="26">
        <f t="shared" si="36"/>
        <v>0</v>
      </c>
      <c r="P391" s="26">
        <f t="shared" si="36"/>
        <v>0</v>
      </c>
      <c r="Q391" s="26">
        <f t="shared" si="36"/>
        <v>2000</v>
      </c>
      <c r="R391" s="26">
        <f t="shared" si="36"/>
        <v>0</v>
      </c>
      <c r="S391" s="26">
        <f t="shared" si="36"/>
        <v>250</v>
      </c>
      <c r="T391" s="26">
        <f t="shared" si="36"/>
        <v>0</v>
      </c>
      <c r="U391" s="26">
        <f t="shared" si="36"/>
        <v>650</v>
      </c>
      <c r="V391" s="26">
        <f t="shared" si="36"/>
        <v>100</v>
      </c>
      <c r="W391" s="26">
        <f t="shared" si="36"/>
        <v>0</v>
      </c>
      <c r="X391" s="26">
        <f t="shared" si="36"/>
        <v>2000</v>
      </c>
      <c r="Y391" s="26">
        <f t="shared" si="36"/>
        <v>0</v>
      </c>
      <c r="Z391" s="26">
        <f t="shared" si="36"/>
        <v>0</v>
      </c>
      <c r="AA391" s="26">
        <f t="shared" si="36"/>
        <v>600</v>
      </c>
      <c r="AB391" s="26">
        <f t="shared" si="36"/>
        <v>1500</v>
      </c>
      <c r="AC391" s="26">
        <f t="shared" si="36"/>
        <v>200</v>
      </c>
      <c r="AD391" s="26">
        <f t="shared" si="36"/>
        <v>0</v>
      </c>
      <c r="AE391" s="26">
        <f t="shared" si="36"/>
        <v>0</v>
      </c>
    </row>
    <row r="392" spans="2:32" x14ac:dyDescent="0.25">
      <c r="B392" s="24" t="s">
        <v>20</v>
      </c>
      <c r="C392" s="23">
        <v>110</v>
      </c>
      <c r="D392" s="23">
        <v>80</v>
      </c>
      <c r="E392" s="23">
        <v>45</v>
      </c>
      <c r="F392" s="23">
        <v>55</v>
      </c>
      <c r="G392" s="23">
        <v>42</v>
      </c>
      <c r="H392" s="23">
        <v>35</v>
      </c>
      <c r="I392" s="23">
        <v>70</v>
      </c>
      <c r="J392" s="23">
        <v>678</v>
      </c>
      <c r="K392" s="23">
        <v>100</v>
      </c>
      <c r="L392" s="23">
        <v>63</v>
      </c>
      <c r="M392" s="23">
        <v>85</v>
      </c>
      <c r="N392" s="23">
        <v>68</v>
      </c>
      <c r="O392" s="23">
        <v>110</v>
      </c>
      <c r="P392" s="23">
        <v>420</v>
      </c>
      <c r="Q392" s="23">
        <v>220</v>
      </c>
      <c r="R392" s="23">
        <v>330</v>
      </c>
      <c r="S392" s="23">
        <v>240</v>
      </c>
      <c r="T392" s="23">
        <v>275</v>
      </c>
      <c r="U392" s="23">
        <v>600</v>
      </c>
      <c r="V392" s="23">
        <v>205</v>
      </c>
      <c r="W392" s="23">
        <v>1200</v>
      </c>
      <c r="X392" s="23">
        <v>145</v>
      </c>
      <c r="Y392" s="23">
        <v>180</v>
      </c>
      <c r="Z392" s="23">
        <v>150</v>
      </c>
      <c r="AA392" s="23">
        <v>65</v>
      </c>
      <c r="AB392" s="23">
        <v>56</v>
      </c>
      <c r="AC392" s="23">
        <v>15</v>
      </c>
      <c r="AD392" s="23">
        <v>242</v>
      </c>
      <c r="AE392" s="23"/>
    </row>
    <row r="393" spans="2:32" x14ac:dyDescent="0.25">
      <c r="B393" s="25" t="s">
        <v>21</v>
      </c>
      <c r="C393" s="26">
        <f>C391*C392/1000</f>
        <v>0</v>
      </c>
      <c r="D393" s="26">
        <f t="shared" ref="D393:AE393" si="37">D391*D392/1000</f>
        <v>0</v>
      </c>
      <c r="E393" s="26">
        <f t="shared" si="37"/>
        <v>0</v>
      </c>
      <c r="F393" s="26">
        <f t="shared" si="37"/>
        <v>247.5</v>
      </c>
      <c r="G393" s="26">
        <f t="shared" si="37"/>
        <v>0</v>
      </c>
      <c r="H393" s="26">
        <f t="shared" si="37"/>
        <v>17.5</v>
      </c>
      <c r="I393" s="26">
        <f t="shared" si="37"/>
        <v>24.5</v>
      </c>
      <c r="J393" s="26">
        <f t="shared" si="37"/>
        <v>474.6</v>
      </c>
      <c r="K393" s="26">
        <f t="shared" si="37"/>
        <v>0</v>
      </c>
      <c r="L393" s="26">
        <f t="shared" si="37"/>
        <v>31.5</v>
      </c>
      <c r="M393" s="26">
        <f t="shared" si="37"/>
        <v>12.75</v>
      </c>
      <c r="N393" s="26">
        <f t="shared" si="37"/>
        <v>0</v>
      </c>
      <c r="O393" s="26">
        <f t="shared" si="37"/>
        <v>0</v>
      </c>
      <c r="P393" s="26">
        <f t="shared" si="37"/>
        <v>0</v>
      </c>
      <c r="Q393" s="26">
        <f t="shared" si="37"/>
        <v>440</v>
      </c>
      <c r="R393" s="26">
        <f t="shared" si="37"/>
        <v>0</v>
      </c>
      <c r="S393" s="26">
        <f t="shared" si="37"/>
        <v>60</v>
      </c>
      <c r="T393" s="26">
        <f t="shared" si="37"/>
        <v>0</v>
      </c>
      <c r="U393" s="26">
        <f t="shared" si="37"/>
        <v>390</v>
      </c>
      <c r="V393" s="26">
        <f t="shared" si="37"/>
        <v>20.5</v>
      </c>
      <c r="W393" s="26">
        <f t="shared" si="37"/>
        <v>0</v>
      </c>
      <c r="X393" s="26">
        <f t="shared" si="37"/>
        <v>290</v>
      </c>
      <c r="Y393" s="26">
        <f t="shared" si="37"/>
        <v>0</v>
      </c>
      <c r="Z393" s="26">
        <f t="shared" si="37"/>
        <v>0</v>
      </c>
      <c r="AA393" s="26">
        <f t="shared" si="37"/>
        <v>39</v>
      </c>
      <c r="AB393" s="26">
        <f t="shared" si="37"/>
        <v>84</v>
      </c>
      <c r="AC393" s="26">
        <f t="shared" si="37"/>
        <v>3</v>
      </c>
      <c r="AD393" s="26">
        <f t="shared" si="37"/>
        <v>0</v>
      </c>
      <c r="AE393" s="26">
        <f t="shared" si="37"/>
        <v>0</v>
      </c>
      <c r="AF393" s="27">
        <f>SUM(C393:AE393)</f>
        <v>2134.85</v>
      </c>
    </row>
    <row r="394" spans="2:32" x14ac:dyDescent="0.2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6" spans="2:32" x14ac:dyDescent="0.25">
      <c r="C396" t="s">
        <v>22</v>
      </c>
      <c r="L396" t="s">
        <v>23</v>
      </c>
    </row>
    <row r="400" spans="2:32" ht="18.75" x14ac:dyDescent="0.25">
      <c r="B400" s="1"/>
      <c r="C400" s="1"/>
      <c r="D400" s="1"/>
      <c r="E400" s="2"/>
      <c r="F400" s="2"/>
      <c r="G400" s="1"/>
      <c r="H400" s="3" t="s">
        <v>0</v>
      </c>
      <c r="I400" s="2"/>
      <c r="J400" s="2"/>
      <c r="K400" s="2"/>
      <c r="L400" s="2"/>
      <c r="M400" s="1"/>
      <c r="N400" s="2"/>
      <c r="O400" s="2"/>
      <c r="P400" s="2"/>
      <c r="Q400" s="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2" ht="15.75" x14ac:dyDescent="0.25"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2" x14ac:dyDescent="0.25">
      <c r="B402" s="1"/>
      <c r="C402" s="2"/>
      <c r="D402" s="6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2" ht="15.75" x14ac:dyDescent="0.25">
      <c r="B403" s="7" t="s">
        <v>80</v>
      </c>
      <c r="C403" s="8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1"/>
      <c r="O403" s="1"/>
      <c r="P403" s="2"/>
      <c r="Q403" s="1"/>
      <c r="R403" s="1"/>
      <c r="S403" s="2" t="s">
        <v>1</v>
      </c>
      <c r="T403" s="1"/>
      <c r="U403" s="1"/>
      <c r="V403" s="1"/>
      <c r="W403" s="1"/>
      <c r="X403" s="1"/>
      <c r="Y403" s="1"/>
      <c r="Z403" s="1"/>
      <c r="AA403" s="1" t="s">
        <v>2</v>
      </c>
      <c r="AB403" s="1"/>
      <c r="AC403" s="1"/>
      <c r="AD403" s="1"/>
      <c r="AE403" s="1"/>
    </row>
    <row r="404" spans="2:32" x14ac:dyDescent="0.25">
      <c r="B404" s="1" t="s">
        <v>35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2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9"/>
      <c r="N405" s="2"/>
      <c r="O405" s="2"/>
      <c r="P405" s="2"/>
      <c r="Q405" s="4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2" ht="15.75" x14ac:dyDescent="0.25">
      <c r="B406" s="9"/>
      <c r="C406" s="10"/>
      <c r="D406" s="11"/>
      <c r="E406" s="12" t="s">
        <v>3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4"/>
      <c r="R406" s="11"/>
      <c r="S406" s="11"/>
      <c r="T406" s="11"/>
      <c r="U406" s="15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2:32" x14ac:dyDescent="0.25">
      <c r="B407" s="17"/>
      <c r="C407" s="29" t="s">
        <v>4</v>
      </c>
      <c r="D407" s="30"/>
      <c r="E407" s="30"/>
      <c r="F407" s="30"/>
      <c r="G407" s="30"/>
      <c r="H407" s="30"/>
      <c r="I407" s="30"/>
      <c r="J407" s="30"/>
      <c r="K407" s="30"/>
      <c r="L407" s="30"/>
      <c r="M407" s="30" t="s">
        <v>90</v>
      </c>
      <c r="N407" s="30"/>
      <c r="O407" s="30"/>
      <c r="P407" s="30"/>
      <c r="Q407" s="30"/>
      <c r="R407" s="30"/>
      <c r="S407" s="30"/>
      <c r="T407" s="30"/>
      <c r="U407" s="30"/>
      <c r="V407" s="29" t="s">
        <v>91</v>
      </c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2:32" ht="48" x14ac:dyDescent="0.25">
      <c r="B408" s="18">
        <v>20</v>
      </c>
      <c r="C408" s="19" t="s">
        <v>5</v>
      </c>
      <c r="D408" s="19" t="s">
        <v>38</v>
      </c>
      <c r="E408" s="19" t="s">
        <v>6</v>
      </c>
      <c r="F408" s="19" t="s">
        <v>39</v>
      </c>
      <c r="G408" s="19" t="s">
        <v>15</v>
      </c>
      <c r="H408" s="19" t="s">
        <v>9</v>
      </c>
      <c r="I408" s="19" t="s">
        <v>10</v>
      </c>
      <c r="J408" s="19" t="s">
        <v>7</v>
      </c>
      <c r="K408" s="19" t="s">
        <v>40</v>
      </c>
      <c r="L408" s="19" t="s">
        <v>41</v>
      </c>
      <c r="M408" s="19" t="s">
        <v>13</v>
      </c>
      <c r="N408" s="20" t="s">
        <v>42</v>
      </c>
      <c r="O408" s="20" t="s">
        <v>28</v>
      </c>
      <c r="P408" s="22" t="s">
        <v>11</v>
      </c>
      <c r="Q408" s="20" t="s">
        <v>8</v>
      </c>
      <c r="R408" s="22" t="s">
        <v>14</v>
      </c>
      <c r="S408" s="20" t="s">
        <v>17</v>
      </c>
      <c r="T408" s="20" t="s">
        <v>16</v>
      </c>
      <c r="U408" s="22" t="s">
        <v>43</v>
      </c>
      <c r="V408" s="20" t="s">
        <v>44</v>
      </c>
      <c r="W408" s="22" t="s">
        <v>18</v>
      </c>
      <c r="X408" s="20" t="s">
        <v>45</v>
      </c>
      <c r="Y408" s="22" t="s">
        <v>46</v>
      </c>
      <c r="Z408" s="20" t="s">
        <v>30</v>
      </c>
      <c r="AA408" s="22" t="s">
        <v>47</v>
      </c>
      <c r="AB408" s="20" t="s">
        <v>36</v>
      </c>
      <c r="AC408" s="19" t="s">
        <v>25</v>
      </c>
      <c r="AD408" s="19" t="s">
        <v>48</v>
      </c>
      <c r="AE408" s="19" t="s">
        <v>49</v>
      </c>
    </row>
    <row r="409" spans="2:32" x14ac:dyDescent="0.25">
      <c r="B409" s="21" t="s">
        <v>24</v>
      </c>
      <c r="C409" s="20"/>
      <c r="D409" s="20">
        <v>1000</v>
      </c>
      <c r="E409" s="20"/>
      <c r="F409" s="23">
        <v>1000</v>
      </c>
      <c r="G409" s="23"/>
      <c r="H409" s="23">
        <v>200</v>
      </c>
      <c r="I409" s="20">
        <v>400</v>
      </c>
      <c r="J409" s="23"/>
      <c r="K409" s="23"/>
      <c r="L409" s="23"/>
      <c r="M409" s="23"/>
      <c r="N409" s="20"/>
      <c r="O409" s="20"/>
      <c r="P409" s="20">
        <v>1000</v>
      </c>
      <c r="Q409" s="23"/>
      <c r="R409" s="20"/>
      <c r="S409" s="23">
        <v>100</v>
      </c>
      <c r="T409" s="23"/>
      <c r="U409" s="23">
        <v>200</v>
      </c>
      <c r="V409" s="20">
        <v>100</v>
      </c>
      <c r="W409" s="20"/>
      <c r="X409" s="20"/>
      <c r="Y409" s="23"/>
      <c r="Z409" s="20"/>
      <c r="AA409" s="23"/>
      <c r="AB409" s="23"/>
      <c r="AC409" s="23">
        <v>100</v>
      </c>
      <c r="AD409" s="23"/>
      <c r="AE409" s="23"/>
    </row>
    <row r="410" spans="2:32" x14ac:dyDescent="0.25">
      <c r="B410" s="21" t="s">
        <v>26</v>
      </c>
      <c r="C410" s="20"/>
      <c r="D410" s="20"/>
      <c r="E410" s="20"/>
      <c r="F410" s="23"/>
      <c r="G410" s="23"/>
      <c r="H410" s="23">
        <v>200</v>
      </c>
      <c r="I410" s="20"/>
      <c r="J410" s="23"/>
      <c r="K410" s="23"/>
      <c r="L410" s="23"/>
      <c r="M410" s="23"/>
      <c r="N410" s="23"/>
      <c r="O410" s="20"/>
      <c r="P410" s="20"/>
      <c r="Q410" s="23"/>
      <c r="R410" s="20">
        <v>1800</v>
      </c>
      <c r="S410" s="23"/>
      <c r="T410" s="23"/>
      <c r="U410" s="23"/>
      <c r="V410" s="20">
        <v>100</v>
      </c>
      <c r="W410" s="20"/>
      <c r="X410" s="20"/>
      <c r="Y410" s="23"/>
      <c r="Z410" s="20"/>
      <c r="AA410" s="23"/>
      <c r="AB410" s="23"/>
      <c r="AC410" s="23">
        <v>100</v>
      </c>
      <c r="AD410" s="23"/>
      <c r="AE410" s="23"/>
    </row>
    <row r="411" spans="2:32" x14ac:dyDescent="0.25">
      <c r="B411" s="21" t="s">
        <v>36</v>
      </c>
      <c r="C411" s="20"/>
      <c r="D411" s="20"/>
      <c r="E411" s="20"/>
      <c r="F411" s="23"/>
      <c r="G411" s="23"/>
      <c r="H411" s="23"/>
      <c r="I411" s="20"/>
      <c r="J411" s="23"/>
      <c r="K411" s="23"/>
      <c r="L411" s="23"/>
      <c r="M411" s="23"/>
      <c r="N411" s="23"/>
      <c r="O411" s="20"/>
      <c r="P411" s="20"/>
      <c r="Q411" s="23"/>
      <c r="R411" s="20"/>
      <c r="S411" s="23"/>
      <c r="T411" s="23"/>
      <c r="U411" s="23"/>
      <c r="V411" s="20"/>
      <c r="W411" s="20"/>
      <c r="X411" s="20"/>
      <c r="Y411" s="23"/>
      <c r="Z411" s="20"/>
      <c r="AA411" s="23"/>
      <c r="AB411" s="23">
        <v>1500</v>
      </c>
      <c r="AC411" s="23"/>
      <c r="AD411" s="23"/>
      <c r="AE411" s="23"/>
    </row>
    <row r="412" spans="2:32" x14ac:dyDescent="0.25">
      <c r="B412" s="24" t="s">
        <v>57</v>
      </c>
      <c r="C412" s="23"/>
      <c r="D412" s="23"/>
      <c r="E412" s="23"/>
      <c r="F412" s="23"/>
      <c r="G412" s="23"/>
      <c r="H412" s="23"/>
      <c r="I412" s="23"/>
      <c r="J412" s="23">
        <v>1000</v>
      </c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>
        <v>500</v>
      </c>
      <c r="AB412" s="23"/>
      <c r="AC412" s="23"/>
      <c r="AD412" s="23"/>
      <c r="AE412" s="23"/>
    </row>
    <row r="413" spans="2:32" x14ac:dyDescent="0.25">
      <c r="B413" s="24" t="s">
        <v>29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2:32" x14ac:dyDescent="0.25">
      <c r="B414" s="25" t="s">
        <v>19</v>
      </c>
      <c r="C414" s="26">
        <f t="shared" ref="C414:AE414" si="38">C409+C410+C411+C412+C413</f>
        <v>0</v>
      </c>
      <c r="D414" s="26">
        <f t="shared" si="38"/>
        <v>1000</v>
      </c>
      <c r="E414" s="26">
        <f t="shared" si="38"/>
        <v>0</v>
      </c>
      <c r="F414" s="26">
        <f t="shared" si="38"/>
        <v>1000</v>
      </c>
      <c r="G414" s="26">
        <f t="shared" si="38"/>
        <v>0</v>
      </c>
      <c r="H414" s="26">
        <f t="shared" si="38"/>
        <v>400</v>
      </c>
      <c r="I414" s="26">
        <f t="shared" si="38"/>
        <v>400</v>
      </c>
      <c r="J414" s="26">
        <f t="shared" si="38"/>
        <v>1000</v>
      </c>
      <c r="K414" s="26">
        <f t="shared" si="38"/>
        <v>0</v>
      </c>
      <c r="L414" s="26">
        <f t="shared" si="38"/>
        <v>0</v>
      </c>
      <c r="M414" s="26">
        <f t="shared" si="38"/>
        <v>0</v>
      </c>
      <c r="N414" s="26">
        <f t="shared" si="38"/>
        <v>0</v>
      </c>
      <c r="O414" s="26">
        <f t="shared" si="38"/>
        <v>0</v>
      </c>
      <c r="P414" s="26">
        <f t="shared" si="38"/>
        <v>1000</v>
      </c>
      <c r="Q414" s="26">
        <f t="shared" si="38"/>
        <v>0</v>
      </c>
      <c r="R414" s="26">
        <f t="shared" si="38"/>
        <v>1800</v>
      </c>
      <c r="S414" s="26">
        <f t="shared" si="38"/>
        <v>100</v>
      </c>
      <c r="T414" s="26">
        <f t="shared" si="38"/>
        <v>0</v>
      </c>
      <c r="U414" s="26">
        <f t="shared" si="38"/>
        <v>200</v>
      </c>
      <c r="V414" s="26">
        <f t="shared" si="38"/>
        <v>200</v>
      </c>
      <c r="W414" s="26">
        <f t="shared" si="38"/>
        <v>0</v>
      </c>
      <c r="X414" s="26">
        <f t="shared" si="38"/>
        <v>0</v>
      </c>
      <c r="Y414" s="26">
        <f t="shared" si="38"/>
        <v>0</v>
      </c>
      <c r="Z414" s="26">
        <f t="shared" si="38"/>
        <v>0</v>
      </c>
      <c r="AA414" s="26">
        <f t="shared" si="38"/>
        <v>500</v>
      </c>
      <c r="AB414" s="26">
        <f t="shared" si="38"/>
        <v>1500</v>
      </c>
      <c r="AC414" s="26">
        <f t="shared" si="38"/>
        <v>200</v>
      </c>
      <c r="AD414" s="26">
        <f t="shared" si="38"/>
        <v>0</v>
      </c>
      <c r="AE414" s="26">
        <f t="shared" si="38"/>
        <v>0</v>
      </c>
    </row>
    <row r="415" spans="2:32" x14ac:dyDescent="0.25">
      <c r="B415" s="24" t="s">
        <v>20</v>
      </c>
      <c r="C415" s="23">
        <v>110</v>
      </c>
      <c r="D415" s="23">
        <v>60</v>
      </c>
      <c r="E415" s="23">
        <v>40</v>
      </c>
      <c r="F415" s="23">
        <v>55</v>
      </c>
      <c r="G415" s="23">
        <v>42</v>
      </c>
      <c r="H415" s="23">
        <v>35</v>
      </c>
      <c r="I415" s="23">
        <v>70</v>
      </c>
      <c r="J415" s="23">
        <v>678</v>
      </c>
      <c r="K415" s="23">
        <v>100</v>
      </c>
      <c r="L415" s="23">
        <v>63</v>
      </c>
      <c r="M415" s="23">
        <v>85</v>
      </c>
      <c r="N415" s="23">
        <v>68</v>
      </c>
      <c r="O415" s="23">
        <v>143</v>
      </c>
      <c r="P415" s="23">
        <v>420</v>
      </c>
      <c r="Q415" s="23">
        <v>220</v>
      </c>
      <c r="R415" s="23">
        <v>320</v>
      </c>
      <c r="S415" s="23">
        <v>240</v>
      </c>
      <c r="T415" s="23">
        <v>290</v>
      </c>
      <c r="U415" s="23">
        <v>600</v>
      </c>
      <c r="V415" s="23">
        <v>200</v>
      </c>
      <c r="W415" s="23">
        <v>1200</v>
      </c>
      <c r="X415" s="23">
        <v>145</v>
      </c>
      <c r="Y415" s="23">
        <v>180</v>
      </c>
      <c r="Z415" s="23">
        <v>150</v>
      </c>
      <c r="AA415" s="23">
        <v>65</v>
      </c>
      <c r="AB415" s="23">
        <v>56</v>
      </c>
      <c r="AC415" s="23">
        <v>15</v>
      </c>
      <c r="AD415" s="23">
        <v>230</v>
      </c>
      <c r="AE415" s="23"/>
    </row>
    <row r="416" spans="2:32" x14ac:dyDescent="0.25">
      <c r="B416" s="25" t="s">
        <v>21</v>
      </c>
      <c r="C416" s="26">
        <f>C414*C415/1000</f>
        <v>0</v>
      </c>
      <c r="D416" s="26">
        <f t="shared" ref="D416:AE416" si="39">D414*D415/1000</f>
        <v>60</v>
      </c>
      <c r="E416" s="26">
        <f t="shared" si="39"/>
        <v>0</v>
      </c>
      <c r="F416" s="26">
        <f t="shared" si="39"/>
        <v>55</v>
      </c>
      <c r="G416" s="26">
        <f t="shared" si="39"/>
        <v>0</v>
      </c>
      <c r="H416" s="26">
        <f t="shared" si="39"/>
        <v>14</v>
      </c>
      <c r="I416" s="26">
        <f t="shared" si="39"/>
        <v>28</v>
      </c>
      <c r="J416" s="26">
        <f t="shared" si="39"/>
        <v>678</v>
      </c>
      <c r="K416" s="26">
        <f t="shared" si="39"/>
        <v>0</v>
      </c>
      <c r="L416" s="26">
        <f t="shared" si="39"/>
        <v>0</v>
      </c>
      <c r="M416" s="26">
        <f t="shared" si="39"/>
        <v>0</v>
      </c>
      <c r="N416" s="26">
        <f t="shared" si="39"/>
        <v>0</v>
      </c>
      <c r="O416" s="26">
        <f t="shared" si="39"/>
        <v>0</v>
      </c>
      <c r="P416" s="26">
        <f t="shared" si="39"/>
        <v>420</v>
      </c>
      <c r="Q416" s="26">
        <f t="shared" si="39"/>
        <v>0</v>
      </c>
      <c r="R416" s="26">
        <f t="shared" si="39"/>
        <v>576</v>
      </c>
      <c r="S416" s="26">
        <f t="shared" si="39"/>
        <v>24</v>
      </c>
      <c r="T416" s="26">
        <f t="shared" si="39"/>
        <v>0</v>
      </c>
      <c r="U416" s="26">
        <f t="shared" si="39"/>
        <v>120</v>
      </c>
      <c r="V416" s="26">
        <f t="shared" si="39"/>
        <v>40</v>
      </c>
      <c r="W416" s="26">
        <f t="shared" si="39"/>
        <v>0</v>
      </c>
      <c r="X416" s="26">
        <f t="shared" si="39"/>
        <v>0</v>
      </c>
      <c r="Y416" s="26">
        <f t="shared" si="39"/>
        <v>0</v>
      </c>
      <c r="Z416" s="26">
        <f t="shared" si="39"/>
        <v>0</v>
      </c>
      <c r="AA416" s="26">
        <f t="shared" si="39"/>
        <v>32.5</v>
      </c>
      <c r="AB416" s="26">
        <f t="shared" si="39"/>
        <v>84</v>
      </c>
      <c r="AC416" s="26">
        <f t="shared" si="39"/>
        <v>3</v>
      </c>
      <c r="AD416" s="26">
        <f t="shared" si="39"/>
        <v>0</v>
      </c>
      <c r="AE416" s="26">
        <f t="shared" si="39"/>
        <v>0</v>
      </c>
      <c r="AF416" s="27">
        <f>SUM(C416:AE416)</f>
        <v>2134.5</v>
      </c>
    </row>
    <row r="417" spans="2:31" x14ac:dyDescent="0.2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9" spans="2:31" x14ac:dyDescent="0.25">
      <c r="C419" t="s">
        <v>22</v>
      </c>
      <c r="L419" t="s">
        <v>23</v>
      </c>
    </row>
    <row r="420" spans="2:31" ht="18.75" x14ac:dyDescent="0.25">
      <c r="B420" s="1"/>
      <c r="C420" s="1"/>
      <c r="D420" s="1"/>
      <c r="E420" s="2"/>
      <c r="F420" s="2"/>
      <c r="G420" s="1"/>
      <c r="H420" s="3" t="s">
        <v>0</v>
      </c>
      <c r="I420" s="2"/>
      <c r="J420" s="2"/>
      <c r="K420" s="2"/>
      <c r="L420" s="2"/>
      <c r="M420" s="1"/>
      <c r="N420" s="2"/>
      <c r="O420" s="2"/>
      <c r="P420" s="2"/>
      <c r="Q420" s="4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x14ac:dyDescent="0.25"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x14ac:dyDescent="0.25">
      <c r="B422" s="1"/>
      <c r="C422" s="2"/>
      <c r="D422" s="6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x14ac:dyDescent="0.25">
      <c r="B423" s="7" t="s">
        <v>81</v>
      </c>
      <c r="C423" s="8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1"/>
      <c r="O423" s="1"/>
      <c r="P423" s="2"/>
      <c r="Q423" s="1"/>
      <c r="R423" s="1"/>
      <c r="S423" s="2" t="s">
        <v>1</v>
      </c>
      <c r="T423" s="1"/>
      <c r="U423" s="1"/>
      <c r="V423" s="1"/>
      <c r="W423" s="1"/>
      <c r="X423" s="1"/>
      <c r="Y423" s="1"/>
      <c r="Z423" s="1"/>
      <c r="AA423" s="1" t="s">
        <v>2</v>
      </c>
      <c r="AB423" s="1"/>
      <c r="AC423" s="1"/>
      <c r="AD423" s="1"/>
      <c r="AE423" s="1"/>
    </row>
    <row r="424" spans="2:31" x14ac:dyDescent="0.25">
      <c r="B424" s="1" t="s">
        <v>27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9"/>
      <c r="N425" s="2"/>
      <c r="O425" s="2"/>
      <c r="P425" s="2"/>
      <c r="Q425" s="4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x14ac:dyDescent="0.25">
      <c r="B426" s="9"/>
      <c r="C426" s="10"/>
      <c r="D426" s="11"/>
      <c r="E426" s="12" t="s">
        <v>3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4"/>
      <c r="R426" s="11"/>
      <c r="S426" s="11"/>
      <c r="T426" s="11"/>
      <c r="U426" s="15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2:31" ht="22.9" customHeight="1" x14ac:dyDescent="0.25">
      <c r="B427" s="17"/>
      <c r="C427" s="29" t="s">
        <v>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 t="s">
        <v>92</v>
      </c>
      <c r="N427" s="30"/>
      <c r="O427" s="30"/>
      <c r="P427" s="30"/>
      <c r="Q427" s="30"/>
      <c r="R427" s="30"/>
      <c r="S427" s="30"/>
      <c r="T427" s="30"/>
      <c r="U427" s="30"/>
      <c r="V427" s="29" t="s">
        <v>93</v>
      </c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2:31" ht="48" x14ac:dyDescent="0.25">
      <c r="B428" s="18">
        <v>21</v>
      </c>
      <c r="C428" s="19" t="s">
        <v>5</v>
      </c>
      <c r="D428" s="19" t="s">
        <v>38</v>
      </c>
      <c r="E428" s="19" t="s">
        <v>6</v>
      </c>
      <c r="F428" s="19" t="s">
        <v>39</v>
      </c>
      <c r="G428" s="19" t="s">
        <v>15</v>
      </c>
      <c r="H428" s="19" t="s">
        <v>9</v>
      </c>
      <c r="I428" s="19" t="s">
        <v>10</v>
      </c>
      <c r="J428" s="19" t="s">
        <v>7</v>
      </c>
      <c r="K428" s="19" t="s">
        <v>40</v>
      </c>
      <c r="L428" s="19" t="s">
        <v>41</v>
      </c>
      <c r="M428" s="19" t="s">
        <v>13</v>
      </c>
      <c r="N428" s="20" t="s">
        <v>42</v>
      </c>
      <c r="O428" s="20" t="s">
        <v>28</v>
      </c>
      <c r="P428" s="22" t="s">
        <v>11</v>
      </c>
      <c r="Q428" s="20" t="s">
        <v>8</v>
      </c>
      <c r="R428" s="22" t="s">
        <v>14</v>
      </c>
      <c r="S428" s="20" t="s">
        <v>17</v>
      </c>
      <c r="T428" s="20" t="s">
        <v>16</v>
      </c>
      <c r="U428" s="22" t="s">
        <v>43</v>
      </c>
      <c r="V428" s="20" t="s">
        <v>44</v>
      </c>
      <c r="W428" s="22" t="s">
        <v>18</v>
      </c>
      <c r="X428" s="20" t="s">
        <v>45</v>
      </c>
      <c r="Y428" s="22" t="s">
        <v>46</v>
      </c>
      <c r="Z428" s="20" t="s">
        <v>30</v>
      </c>
      <c r="AA428" s="22" t="s">
        <v>47</v>
      </c>
      <c r="AB428" s="20" t="s">
        <v>36</v>
      </c>
      <c r="AC428" s="19" t="s">
        <v>25</v>
      </c>
      <c r="AD428" s="19" t="s">
        <v>48</v>
      </c>
      <c r="AE428" s="19" t="s">
        <v>49</v>
      </c>
    </row>
    <row r="429" spans="2:31" x14ac:dyDescent="0.25">
      <c r="B429" s="21" t="s">
        <v>59</v>
      </c>
      <c r="C429" s="20"/>
      <c r="D429" s="20"/>
      <c r="E429" s="20"/>
      <c r="F429" s="23">
        <v>500</v>
      </c>
      <c r="G429" s="23"/>
      <c r="H429" s="23">
        <v>200</v>
      </c>
      <c r="I429" s="20"/>
      <c r="J429" s="23"/>
      <c r="K429" s="23"/>
      <c r="L429" s="23"/>
      <c r="M429" s="23"/>
      <c r="N429" s="20"/>
      <c r="O429" s="20">
        <v>1500</v>
      </c>
      <c r="P429" s="20">
        <v>1650</v>
      </c>
      <c r="Q429" s="23"/>
      <c r="R429" s="20"/>
      <c r="S429" s="23">
        <v>200</v>
      </c>
      <c r="T429" s="23"/>
      <c r="U429" s="23">
        <v>300</v>
      </c>
      <c r="V429" s="20"/>
      <c r="W429" s="20"/>
      <c r="X429" s="20"/>
      <c r="Y429" s="23"/>
      <c r="Z429" s="20"/>
      <c r="AA429" s="23"/>
      <c r="AB429" s="23"/>
      <c r="AC429" s="23">
        <v>150</v>
      </c>
      <c r="AD429" s="23"/>
      <c r="AE429" s="23"/>
    </row>
    <row r="430" spans="2:31" x14ac:dyDescent="0.25">
      <c r="B430" s="21" t="s">
        <v>5</v>
      </c>
      <c r="C430" s="20">
        <v>1450</v>
      </c>
      <c r="D430" s="20"/>
      <c r="E430" s="20"/>
      <c r="F430" s="23"/>
      <c r="G430" s="23"/>
      <c r="H430" s="23"/>
      <c r="I430" s="20"/>
      <c r="J430" s="23"/>
      <c r="K430" s="23"/>
      <c r="L430" s="23"/>
      <c r="M430" s="23"/>
      <c r="N430" s="23"/>
      <c r="O430" s="20"/>
      <c r="P430" s="20"/>
      <c r="Q430" s="23"/>
      <c r="R430" s="20"/>
      <c r="S430" s="23"/>
      <c r="T430" s="23"/>
      <c r="U430" s="23">
        <v>300</v>
      </c>
      <c r="V430" s="20">
        <v>100</v>
      </c>
      <c r="W430" s="20"/>
      <c r="X430" s="20"/>
      <c r="Y430" s="23"/>
      <c r="Z430" s="20"/>
      <c r="AA430" s="23"/>
      <c r="AB430" s="23"/>
      <c r="AC430" s="23">
        <v>100</v>
      </c>
      <c r="AD430" s="23"/>
      <c r="AE430" s="23"/>
    </row>
    <row r="431" spans="2:31" x14ac:dyDescent="0.25">
      <c r="B431" s="21" t="s">
        <v>99</v>
      </c>
      <c r="C431" s="20"/>
      <c r="D431" s="20"/>
      <c r="E431" s="20"/>
      <c r="F431" s="23"/>
      <c r="G431" s="23"/>
      <c r="H431" s="23"/>
      <c r="I431" s="20"/>
      <c r="J431" s="23"/>
      <c r="K431" s="23"/>
      <c r="L431" s="23"/>
      <c r="M431" s="23"/>
      <c r="N431" s="23"/>
      <c r="O431" s="20"/>
      <c r="P431" s="20"/>
      <c r="Q431" s="23"/>
      <c r="R431" s="20"/>
      <c r="S431" s="23"/>
      <c r="T431" s="23"/>
      <c r="U431" s="23"/>
      <c r="V431" s="20"/>
      <c r="W431" s="20">
        <v>100</v>
      </c>
      <c r="X431" s="20"/>
      <c r="Y431" s="23"/>
      <c r="Z431" s="20"/>
      <c r="AA431" s="23">
        <v>500</v>
      </c>
      <c r="AB431" s="23"/>
      <c r="AC431" s="23"/>
      <c r="AD431" s="23"/>
      <c r="AE431" s="23"/>
    </row>
    <row r="432" spans="2:31" x14ac:dyDescent="0.25"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2:32" x14ac:dyDescent="0.25"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2:32" x14ac:dyDescent="0.25">
      <c r="B434" s="25" t="s">
        <v>19</v>
      </c>
      <c r="C434" s="26">
        <f t="shared" ref="C434:AE434" si="40">C429+C430+C431+C432+C433</f>
        <v>1450</v>
      </c>
      <c r="D434" s="26">
        <f t="shared" si="40"/>
        <v>0</v>
      </c>
      <c r="E434" s="26">
        <f t="shared" si="40"/>
        <v>0</v>
      </c>
      <c r="F434" s="26">
        <f t="shared" si="40"/>
        <v>500</v>
      </c>
      <c r="G434" s="26">
        <f t="shared" si="40"/>
        <v>0</v>
      </c>
      <c r="H434" s="26">
        <f t="shared" si="40"/>
        <v>200</v>
      </c>
      <c r="I434" s="26">
        <f t="shared" si="40"/>
        <v>0</v>
      </c>
      <c r="J434" s="26">
        <f t="shared" si="40"/>
        <v>0</v>
      </c>
      <c r="K434" s="26">
        <f t="shared" si="40"/>
        <v>0</v>
      </c>
      <c r="L434" s="26">
        <f t="shared" si="40"/>
        <v>0</v>
      </c>
      <c r="M434" s="26">
        <f t="shared" si="40"/>
        <v>0</v>
      </c>
      <c r="N434" s="26">
        <f t="shared" si="40"/>
        <v>0</v>
      </c>
      <c r="O434" s="26">
        <f t="shared" si="40"/>
        <v>1500</v>
      </c>
      <c r="P434" s="26">
        <f t="shared" si="40"/>
        <v>1650</v>
      </c>
      <c r="Q434" s="26">
        <f t="shared" si="40"/>
        <v>0</v>
      </c>
      <c r="R434" s="26">
        <f t="shared" si="40"/>
        <v>0</v>
      </c>
      <c r="S434" s="26">
        <f t="shared" si="40"/>
        <v>200</v>
      </c>
      <c r="T434" s="26">
        <f t="shared" si="40"/>
        <v>0</v>
      </c>
      <c r="U434" s="26">
        <f t="shared" si="40"/>
        <v>600</v>
      </c>
      <c r="V434" s="26">
        <f t="shared" si="40"/>
        <v>100</v>
      </c>
      <c r="W434" s="26">
        <f t="shared" si="40"/>
        <v>100</v>
      </c>
      <c r="X434" s="26">
        <f t="shared" si="40"/>
        <v>0</v>
      </c>
      <c r="Y434" s="26">
        <f t="shared" si="40"/>
        <v>0</v>
      </c>
      <c r="Z434" s="26">
        <f t="shared" si="40"/>
        <v>0</v>
      </c>
      <c r="AA434" s="26">
        <f t="shared" si="40"/>
        <v>500</v>
      </c>
      <c r="AB434" s="26">
        <f t="shared" si="40"/>
        <v>0</v>
      </c>
      <c r="AC434" s="26">
        <f t="shared" si="40"/>
        <v>250</v>
      </c>
      <c r="AD434" s="26">
        <f t="shared" si="40"/>
        <v>0</v>
      </c>
      <c r="AE434" s="26">
        <f t="shared" si="40"/>
        <v>0</v>
      </c>
    </row>
    <row r="435" spans="2:32" x14ac:dyDescent="0.25">
      <c r="B435" s="24" t="s">
        <v>20</v>
      </c>
      <c r="C435" s="23">
        <v>125</v>
      </c>
      <c r="D435" s="23">
        <v>60</v>
      </c>
      <c r="E435" s="23">
        <v>40</v>
      </c>
      <c r="F435" s="23">
        <v>55</v>
      </c>
      <c r="G435" s="23">
        <v>42</v>
      </c>
      <c r="H435" s="23">
        <v>35</v>
      </c>
      <c r="I435" s="23">
        <v>70</v>
      </c>
      <c r="J435" s="23">
        <v>678</v>
      </c>
      <c r="K435" s="23">
        <v>100</v>
      </c>
      <c r="L435" s="23">
        <v>63</v>
      </c>
      <c r="M435" s="23">
        <v>85</v>
      </c>
      <c r="N435" s="23">
        <v>68</v>
      </c>
      <c r="O435" s="23">
        <v>143</v>
      </c>
      <c r="P435" s="23">
        <v>420</v>
      </c>
      <c r="Q435" s="23">
        <v>220</v>
      </c>
      <c r="R435" s="23">
        <v>320</v>
      </c>
      <c r="S435" s="23">
        <v>240</v>
      </c>
      <c r="T435" s="23">
        <v>290</v>
      </c>
      <c r="U435" s="23">
        <v>600</v>
      </c>
      <c r="V435" s="23">
        <v>200</v>
      </c>
      <c r="W435" s="23">
        <v>1200</v>
      </c>
      <c r="X435" s="23">
        <v>145</v>
      </c>
      <c r="Y435" s="23">
        <v>180</v>
      </c>
      <c r="Z435" s="23">
        <v>150</v>
      </c>
      <c r="AA435" s="23">
        <v>65</v>
      </c>
      <c r="AB435" s="23">
        <v>56</v>
      </c>
      <c r="AC435" s="23">
        <v>15</v>
      </c>
      <c r="AD435" s="23">
        <v>230</v>
      </c>
      <c r="AE435" s="23"/>
    </row>
    <row r="436" spans="2:32" x14ac:dyDescent="0.25">
      <c r="B436" s="25" t="s">
        <v>21</v>
      </c>
      <c r="C436" s="26">
        <f>C434*C435/1000</f>
        <v>181.25</v>
      </c>
      <c r="D436" s="26">
        <f t="shared" ref="D436:AE436" si="41">D434*D435/1000</f>
        <v>0</v>
      </c>
      <c r="E436" s="26">
        <f t="shared" si="41"/>
        <v>0</v>
      </c>
      <c r="F436" s="26">
        <f t="shared" si="41"/>
        <v>27.5</v>
      </c>
      <c r="G436" s="26">
        <f t="shared" si="41"/>
        <v>0</v>
      </c>
      <c r="H436" s="26">
        <f t="shared" si="41"/>
        <v>7</v>
      </c>
      <c r="I436" s="26">
        <f t="shared" si="41"/>
        <v>0</v>
      </c>
      <c r="J436" s="26">
        <f t="shared" si="41"/>
        <v>0</v>
      </c>
      <c r="K436" s="26">
        <f t="shared" si="41"/>
        <v>0</v>
      </c>
      <c r="L436" s="26">
        <f t="shared" si="41"/>
        <v>0</v>
      </c>
      <c r="M436" s="26">
        <f t="shared" si="41"/>
        <v>0</v>
      </c>
      <c r="N436" s="26">
        <f t="shared" si="41"/>
        <v>0</v>
      </c>
      <c r="O436" s="26">
        <f t="shared" si="41"/>
        <v>214.5</v>
      </c>
      <c r="P436" s="26">
        <f t="shared" si="41"/>
        <v>693</v>
      </c>
      <c r="Q436" s="26">
        <f t="shared" si="41"/>
        <v>0</v>
      </c>
      <c r="R436" s="26">
        <f t="shared" si="41"/>
        <v>0</v>
      </c>
      <c r="S436" s="26">
        <f t="shared" si="41"/>
        <v>48</v>
      </c>
      <c r="T436" s="26">
        <f t="shared" si="41"/>
        <v>0</v>
      </c>
      <c r="U436" s="26">
        <f t="shared" si="41"/>
        <v>360</v>
      </c>
      <c r="V436" s="26">
        <f t="shared" si="41"/>
        <v>20</v>
      </c>
      <c r="W436" s="26">
        <f t="shared" si="41"/>
        <v>120</v>
      </c>
      <c r="X436" s="26">
        <f t="shared" si="41"/>
        <v>0</v>
      </c>
      <c r="Y436" s="26">
        <f t="shared" si="41"/>
        <v>0</v>
      </c>
      <c r="Z436" s="26">
        <f t="shared" si="41"/>
        <v>0</v>
      </c>
      <c r="AA436" s="26">
        <f t="shared" si="41"/>
        <v>32.5</v>
      </c>
      <c r="AB436" s="26">
        <f t="shared" si="41"/>
        <v>0</v>
      </c>
      <c r="AC436" s="26">
        <f t="shared" si="41"/>
        <v>3.75</v>
      </c>
      <c r="AD436" s="26">
        <f t="shared" si="41"/>
        <v>0</v>
      </c>
      <c r="AE436" s="26">
        <f t="shared" si="41"/>
        <v>0</v>
      </c>
      <c r="AF436" s="27">
        <f>SUM(C436:AE436)</f>
        <v>1707.5</v>
      </c>
    </row>
    <row r="437" spans="2:32" x14ac:dyDescent="0.2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9" spans="2:32" x14ac:dyDescent="0.25">
      <c r="C439" t="s">
        <v>22</v>
      </c>
      <c r="L439" t="s">
        <v>23</v>
      </c>
    </row>
    <row r="441" spans="2:32" ht="18.75" x14ac:dyDescent="0.25">
      <c r="B441" s="1"/>
      <c r="C441" s="1"/>
      <c r="D441" s="1"/>
      <c r="E441" s="2"/>
      <c r="F441" s="2"/>
      <c r="G441" s="1"/>
      <c r="H441" s="3" t="s">
        <v>0</v>
      </c>
      <c r="I441" s="2"/>
      <c r="J441" s="2"/>
      <c r="K441" s="2"/>
      <c r="L441" s="2"/>
      <c r="M441" s="1"/>
      <c r="N441" s="2"/>
      <c r="O441" s="2"/>
      <c r="P441" s="2"/>
      <c r="Q441" s="4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2" ht="15.75" x14ac:dyDescent="0.25">
      <c r="B442" s="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1"/>
      <c r="S442" s="1"/>
      <c r="T442" s="1" t="s">
        <v>101</v>
      </c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2" x14ac:dyDescent="0.25">
      <c r="B443" s="1"/>
      <c r="C443" s="2"/>
      <c r="D443" s="6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2" ht="15.75" x14ac:dyDescent="0.25">
      <c r="B444" s="7" t="s">
        <v>82</v>
      </c>
      <c r="C444" s="8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1"/>
      <c r="O444" s="1"/>
      <c r="P444" s="2"/>
      <c r="Q444" s="1"/>
      <c r="R444" s="1"/>
      <c r="S444" s="2" t="s">
        <v>1</v>
      </c>
      <c r="T444" s="1"/>
      <c r="U444" s="1"/>
      <c r="V444" s="1"/>
      <c r="W444" s="1"/>
      <c r="X444" s="1"/>
      <c r="Y444" s="1"/>
      <c r="Z444" s="1"/>
      <c r="AA444" s="1" t="s">
        <v>2</v>
      </c>
      <c r="AB444" s="1"/>
      <c r="AC444" s="1"/>
      <c r="AD444" s="1"/>
      <c r="AE444" s="1"/>
    </row>
    <row r="445" spans="2:32" x14ac:dyDescent="0.25">
      <c r="B445" s="1" t="s">
        <v>31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2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9"/>
      <c r="N446" s="2"/>
      <c r="O446" s="2"/>
      <c r="P446" s="2"/>
      <c r="Q446" s="4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2" ht="15.75" x14ac:dyDescent="0.25">
      <c r="B447" s="9"/>
      <c r="C447" s="10"/>
      <c r="D447" s="11"/>
      <c r="E447" s="12" t="s">
        <v>3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4"/>
      <c r="R447" s="11"/>
      <c r="S447" s="11"/>
      <c r="T447" s="11"/>
      <c r="U447" s="15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2:32" x14ac:dyDescent="0.25">
      <c r="B448" s="17"/>
      <c r="C448" s="29" t="s">
        <v>4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 t="s">
        <v>90</v>
      </c>
      <c r="N448" s="30"/>
      <c r="O448" s="30"/>
      <c r="P448" s="30"/>
      <c r="Q448" s="30"/>
      <c r="R448" s="30"/>
      <c r="S448" s="30"/>
      <c r="T448" s="30"/>
      <c r="U448" s="30"/>
      <c r="V448" s="29" t="s">
        <v>91</v>
      </c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2:32" ht="48" x14ac:dyDescent="0.25">
      <c r="B449" s="18">
        <v>22</v>
      </c>
      <c r="C449" s="19" t="s">
        <v>5</v>
      </c>
      <c r="D449" s="19" t="s">
        <v>38</v>
      </c>
      <c r="E449" s="19" t="s">
        <v>6</v>
      </c>
      <c r="F449" s="19" t="s">
        <v>39</v>
      </c>
      <c r="G449" s="19" t="s">
        <v>15</v>
      </c>
      <c r="H449" s="19" t="s">
        <v>9</v>
      </c>
      <c r="I449" s="19" t="s">
        <v>10</v>
      </c>
      <c r="J449" s="19" t="s">
        <v>7</v>
      </c>
      <c r="K449" s="19" t="s">
        <v>40</v>
      </c>
      <c r="L449" s="19" t="s">
        <v>41</v>
      </c>
      <c r="M449" s="19" t="s">
        <v>13</v>
      </c>
      <c r="N449" s="20" t="s">
        <v>42</v>
      </c>
      <c r="O449" s="20" t="s">
        <v>28</v>
      </c>
      <c r="P449" s="22" t="s">
        <v>11</v>
      </c>
      <c r="Q449" s="20" t="s">
        <v>8</v>
      </c>
      <c r="R449" s="22" t="s">
        <v>14</v>
      </c>
      <c r="S449" s="20" t="s">
        <v>17</v>
      </c>
      <c r="T449" s="20" t="s">
        <v>16</v>
      </c>
      <c r="U449" s="22" t="s">
        <v>43</v>
      </c>
      <c r="V449" s="20" t="s">
        <v>44</v>
      </c>
      <c r="W449" s="22" t="s">
        <v>18</v>
      </c>
      <c r="X449" s="20" t="s">
        <v>45</v>
      </c>
      <c r="Y449" s="22" t="s">
        <v>46</v>
      </c>
      <c r="Z449" s="20" t="s">
        <v>30</v>
      </c>
      <c r="AA449" s="22" t="s">
        <v>47</v>
      </c>
      <c r="AB449" s="20" t="s">
        <v>36</v>
      </c>
      <c r="AC449" s="19" t="s">
        <v>25</v>
      </c>
      <c r="AD449" s="19" t="s">
        <v>48</v>
      </c>
      <c r="AE449" s="19" t="s">
        <v>49</v>
      </c>
    </row>
    <row r="450" spans="2:32" x14ac:dyDescent="0.25">
      <c r="B450" s="21" t="s">
        <v>62</v>
      </c>
      <c r="C450" s="20"/>
      <c r="D450" s="20"/>
      <c r="E450" s="20"/>
      <c r="F450" s="23">
        <v>1000</v>
      </c>
      <c r="G450" s="23"/>
      <c r="H450" s="23">
        <v>200</v>
      </c>
      <c r="I450" s="20">
        <v>400</v>
      </c>
      <c r="J450" s="23"/>
      <c r="K450" s="23"/>
      <c r="L450" s="23"/>
      <c r="M450" s="23">
        <v>500</v>
      </c>
      <c r="N450" s="20"/>
      <c r="O450" s="20"/>
      <c r="P450" s="20"/>
      <c r="Q450" s="23"/>
      <c r="R450" s="20"/>
      <c r="S450" s="23">
        <v>200</v>
      </c>
      <c r="T450" s="23"/>
      <c r="U450" s="23">
        <v>200</v>
      </c>
      <c r="V450" s="20">
        <v>100</v>
      </c>
      <c r="W450" s="20"/>
      <c r="X450" s="20"/>
      <c r="Y450" s="23"/>
      <c r="Z450" s="20"/>
      <c r="AA450" s="23"/>
      <c r="AB450" s="23"/>
      <c r="AC450" s="23"/>
      <c r="AD450" s="23"/>
      <c r="AE450" s="23"/>
    </row>
    <row r="451" spans="2:32" ht="24" x14ac:dyDescent="0.25">
      <c r="B451" s="21" t="s">
        <v>63</v>
      </c>
      <c r="C451" s="20"/>
      <c r="D451" s="20"/>
      <c r="E451" s="20"/>
      <c r="F451" s="23">
        <v>1500</v>
      </c>
      <c r="G451" s="23"/>
      <c r="H451" s="23">
        <v>200</v>
      </c>
      <c r="I451" s="20"/>
      <c r="J451" s="23"/>
      <c r="K451" s="23"/>
      <c r="L451" s="23"/>
      <c r="M451" s="23"/>
      <c r="N451" s="23"/>
      <c r="O451" s="20"/>
      <c r="P451" s="20">
        <v>1350</v>
      </c>
      <c r="Q451" s="23"/>
      <c r="R451" s="20"/>
      <c r="S451" s="23"/>
      <c r="T451" s="23"/>
      <c r="U451" s="23">
        <v>200</v>
      </c>
      <c r="V451" s="20">
        <v>100</v>
      </c>
      <c r="W451" s="20"/>
      <c r="X451" s="20"/>
      <c r="Y451" s="23"/>
      <c r="Z451" s="20"/>
      <c r="AA451" s="23"/>
      <c r="AB451" s="23"/>
      <c r="AC451" s="23">
        <v>100</v>
      </c>
      <c r="AD451" s="23"/>
      <c r="AE451" s="23"/>
    </row>
    <row r="452" spans="2:32" x14ac:dyDescent="0.25">
      <c r="B452" s="21" t="s">
        <v>36</v>
      </c>
      <c r="C452" s="20"/>
      <c r="D452" s="20"/>
      <c r="E452" s="20"/>
      <c r="F452" s="23"/>
      <c r="G452" s="23"/>
      <c r="H452" s="23"/>
      <c r="I452" s="20"/>
      <c r="J452" s="23"/>
      <c r="K452" s="23"/>
      <c r="L452" s="23"/>
      <c r="M452" s="23"/>
      <c r="N452" s="23"/>
      <c r="O452" s="20"/>
      <c r="P452" s="20"/>
      <c r="Q452" s="23"/>
      <c r="R452" s="20"/>
      <c r="S452" s="23"/>
      <c r="T452" s="23"/>
      <c r="U452" s="23"/>
      <c r="V452" s="20"/>
      <c r="W452" s="20"/>
      <c r="X452" s="20"/>
      <c r="Y452" s="23"/>
      <c r="Z452" s="20"/>
      <c r="AA452" s="23"/>
      <c r="AB452" s="23">
        <v>1500</v>
      </c>
      <c r="AC452" s="23"/>
      <c r="AD452" s="23"/>
      <c r="AE452" s="23"/>
    </row>
    <row r="453" spans="2:32" x14ac:dyDescent="0.25">
      <c r="B453" s="24" t="s">
        <v>100</v>
      </c>
      <c r="C453" s="23"/>
      <c r="D453" s="23"/>
      <c r="E453" s="23"/>
      <c r="F453" s="23"/>
      <c r="G453" s="23"/>
      <c r="H453" s="23"/>
      <c r="I453" s="23"/>
      <c r="J453" s="23">
        <v>900</v>
      </c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>
        <v>500</v>
      </c>
      <c r="AB453" s="23"/>
      <c r="AC453" s="23"/>
      <c r="AD453" s="23"/>
      <c r="AE453" s="23"/>
    </row>
    <row r="454" spans="2:32" x14ac:dyDescent="0.25">
      <c r="B454" s="24" t="s">
        <v>64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>
        <v>2000</v>
      </c>
      <c r="Y454" s="23"/>
      <c r="Z454" s="23"/>
      <c r="AA454" s="23"/>
      <c r="AB454" s="23"/>
      <c r="AC454" s="23"/>
      <c r="AD454" s="23"/>
      <c r="AE454" s="23"/>
    </row>
    <row r="455" spans="2:32" x14ac:dyDescent="0.25">
      <c r="B455" s="25" t="s">
        <v>19</v>
      </c>
      <c r="C455" s="26">
        <f t="shared" ref="C455:AE455" si="42">C450+C451+C452+C453+C454</f>
        <v>0</v>
      </c>
      <c r="D455" s="26">
        <f t="shared" si="42"/>
        <v>0</v>
      </c>
      <c r="E455" s="26">
        <f t="shared" si="42"/>
        <v>0</v>
      </c>
      <c r="F455" s="26">
        <f t="shared" si="42"/>
        <v>2500</v>
      </c>
      <c r="G455" s="26">
        <f t="shared" si="42"/>
        <v>0</v>
      </c>
      <c r="H455" s="26">
        <f t="shared" si="42"/>
        <v>400</v>
      </c>
      <c r="I455" s="26">
        <f t="shared" si="42"/>
        <v>400</v>
      </c>
      <c r="J455" s="26">
        <f t="shared" si="42"/>
        <v>900</v>
      </c>
      <c r="K455" s="26">
        <f t="shared" si="42"/>
        <v>0</v>
      </c>
      <c r="L455" s="26">
        <f t="shared" si="42"/>
        <v>0</v>
      </c>
      <c r="M455" s="26">
        <f t="shared" si="42"/>
        <v>500</v>
      </c>
      <c r="N455" s="26">
        <f t="shared" si="42"/>
        <v>0</v>
      </c>
      <c r="O455" s="26">
        <f t="shared" si="42"/>
        <v>0</v>
      </c>
      <c r="P455" s="26">
        <f t="shared" si="42"/>
        <v>1350</v>
      </c>
      <c r="Q455" s="26">
        <f t="shared" si="42"/>
        <v>0</v>
      </c>
      <c r="R455" s="26">
        <f t="shared" si="42"/>
        <v>0</v>
      </c>
      <c r="S455" s="26">
        <f t="shared" si="42"/>
        <v>200</v>
      </c>
      <c r="T455" s="26">
        <f t="shared" si="42"/>
        <v>0</v>
      </c>
      <c r="U455" s="26">
        <f t="shared" si="42"/>
        <v>400</v>
      </c>
      <c r="V455" s="26">
        <f t="shared" si="42"/>
        <v>200</v>
      </c>
      <c r="W455" s="26">
        <f t="shared" si="42"/>
        <v>0</v>
      </c>
      <c r="X455" s="26">
        <f t="shared" si="42"/>
        <v>2000</v>
      </c>
      <c r="Y455" s="26">
        <f t="shared" si="42"/>
        <v>0</v>
      </c>
      <c r="Z455" s="26">
        <f t="shared" si="42"/>
        <v>0</v>
      </c>
      <c r="AA455" s="26">
        <f t="shared" si="42"/>
        <v>500</v>
      </c>
      <c r="AB455" s="26">
        <f t="shared" si="42"/>
        <v>1500</v>
      </c>
      <c r="AC455" s="26">
        <f t="shared" si="42"/>
        <v>100</v>
      </c>
      <c r="AD455" s="26">
        <f t="shared" si="42"/>
        <v>0</v>
      </c>
      <c r="AE455" s="26">
        <f t="shared" si="42"/>
        <v>0</v>
      </c>
    </row>
    <row r="456" spans="2:32" x14ac:dyDescent="0.25">
      <c r="B456" s="24" t="s">
        <v>20</v>
      </c>
      <c r="C456" s="23">
        <v>125</v>
      </c>
      <c r="D456" s="23">
        <v>60</v>
      </c>
      <c r="E456" s="23">
        <v>40</v>
      </c>
      <c r="F456" s="23">
        <v>55</v>
      </c>
      <c r="G456" s="23">
        <v>42</v>
      </c>
      <c r="H456" s="23">
        <v>35</v>
      </c>
      <c r="I456" s="23">
        <v>70</v>
      </c>
      <c r="J456" s="23">
        <v>678</v>
      </c>
      <c r="K456" s="23">
        <v>100</v>
      </c>
      <c r="L456" s="23">
        <v>63</v>
      </c>
      <c r="M456" s="23">
        <v>85</v>
      </c>
      <c r="N456" s="23">
        <v>68</v>
      </c>
      <c r="O456" s="23">
        <v>143</v>
      </c>
      <c r="P456" s="23">
        <v>420</v>
      </c>
      <c r="Q456" s="23">
        <v>220</v>
      </c>
      <c r="R456" s="23">
        <v>320</v>
      </c>
      <c r="S456" s="23">
        <v>240</v>
      </c>
      <c r="T456" s="23">
        <v>290</v>
      </c>
      <c r="U456" s="23">
        <v>600</v>
      </c>
      <c r="V456" s="23">
        <v>200</v>
      </c>
      <c r="W456" s="23">
        <v>1200</v>
      </c>
      <c r="X456" s="23">
        <v>145</v>
      </c>
      <c r="Y456" s="23">
        <v>180</v>
      </c>
      <c r="Z456" s="23">
        <v>150</v>
      </c>
      <c r="AA456" s="23">
        <v>65</v>
      </c>
      <c r="AB456" s="23">
        <v>56</v>
      </c>
      <c r="AC456" s="23">
        <v>15</v>
      </c>
      <c r="AD456" s="23">
        <v>230</v>
      </c>
      <c r="AE456" s="23"/>
    </row>
    <row r="457" spans="2:32" x14ac:dyDescent="0.25">
      <c r="B457" s="25" t="s">
        <v>21</v>
      </c>
      <c r="C457" s="26">
        <f>C455*C456/1000</f>
        <v>0</v>
      </c>
      <c r="D457" s="26">
        <f t="shared" ref="D457:AE457" si="43">D455*D456/1000</f>
        <v>0</v>
      </c>
      <c r="E457" s="26">
        <f t="shared" si="43"/>
        <v>0</v>
      </c>
      <c r="F457" s="26">
        <f t="shared" si="43"/>
        <v>137.5</v>
      </c>
      <c r="G457" s="26">
        <f t="shared" si="43"/>
        <v>0</v>
      </c>
      <c r="H457" s="26">
        <f t="shared" si="43"/>
        <v>14</v>
      </c>
      <c r="I457" s="26">
        <f t="shared" si="43"/>
        <v>28</v>
      </c>
      <c r="J457" s="26">
        <f t="shared" si="43"/>
        <v>610.20000000000005</v>
      </c>
      <c r="K457" s="26">
        <f t="shared" si="43"/>
        <v>0</v>
      </c>
      <c r="L457" s="26">
        <f t="shared" si="43"/>
        <v>0</v>
      </c>
      <c r="M457" s="26">
        <f t="shared" si="43"/>
        <v>42.5</v>
      </c>
      <c r="N457" s="26">
        <f t="shared" si="43"/>
        <v>0</v>
      </c>
      <c r="O457" s="26">
        <f t="shared" si="43"/>
        <v>0</v>
      </c>
      <c r="P457" s="26">
        <f t="shared" si="43"/>
        <v>567</v>
      </c>
      <c r="Q457" s="26">
        <f t="shared" si="43"/>
        <v>0</v>
      </c>
      <c r="R457" s="26">
        <f t="shared" si="43"/>
        <v>0</v>
      </c>
      <c r="S457" s="26">
        <f t="shared" si="43"/>
        <v>48</v>
      </c>
      <c r="T457" s="26">
        <f t="shared" si="43"/>
        <v>0</v>
      </c>
      <c r="U457" s="26">
        <f t="shared" si="43"/>
        <v>240</v>
      </c>
      <c r="V457" s="26">
        <f t="shared" si="43"/>
        <v>40</v>
      </c>
      <c r="W457" s="26">
        <f t="shared" si="43"/>
        <v>0</v>
      </c>
      <c r="X457" s="26">
        <f t="shared" si="43"/>
        <v>290</v>
      </c>
      <c r="Y457" s="26">
        <f t="shared" si="43"/>
        <v>0</v>
      </c>
      <c r="Z457" s="26">
        <f t="shared" si="43"/>
        <v>0</v>
      </c>
      <c r="AA457" s="26">
        <f t="shared" si="43"/>
        <v>32.5</v>
      </c>
      <c r="AB457" s="26">
        <f t="shared" si="43"/>
        <v>84</v>
      </c>
      <c r="AC457" s="26">
        <f t="shared" si="43"/>
        <v>1.5</v>
      </c>
      <c r="AD457" s="26">
        <f t="shared" si="43"/>
        <v>0</v>
      </c>
      <c r="AE457" s="26">
        <f t="shared" si="43"/>
        <v>0</v>
      </c>
      <c r="AF457" s="27">
        <f>SUM(C457:AE457)</f>
        <v>2135.1999999999998</v>
      </c>
    </row>
    <row r="458" spans="2:32" x14ac:dyDescent="0.2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60" spans="2:32" x14ac:dyDescent="0.25">
      <c r="C460" t="s">
        <v>22</v>
      </c>
      <c r="L460" t="s">
        <v>23</v>
      </c>
    </row>
    <row r="462" spans="2:32" ht="18.75" x14ac:dyDescent="0.25">
      <c r="B462" s="1"/>
      <c r="C462" s="1"/>
      <c r="D462" s="1"/>
      <c r="E462" s="2"/>
      <c r="F462" s="2"/>
      <c r="G462" s="1"/>
      <c r="H462" s="3" t="s">
        <v>0</v>
      </c>
      <c r="I462" s="2"/>
      <c r="J462" s="2"/>
      <c r="K462" s="2"/>
      <c r="L462" s="2"/>
      <c r="M462" s="1"/>
      <c r="N462" s="2"/>
      <c r="O462" s="2"/>
      <c r="P462" s="2"/>
      <c r="Q462" s="4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2" ht="15.75" x14ac:dyDescent="0.25">
      <c r="B463" s="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2" x14ac:dyDescent="0.25">
      <c r="B464" s="1"/>
      <c r="C464" s="2"/>
      <c r="D464" s="6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2" ht="15.75" x14ac:dyDescent="0.25">
      <c r="B465" s="7" t="s">
        <v>83</v>
      </c>
      <c r="C465" s="8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1"/>
      <c r="O465" s="1"/>
      <c r="P465" s="2"/>
      <c r="Q465" s="1"/>
      <c r="R465" s="1"/>
      <c r="S465" s="2" t="s">
        <v>1</v>
      </c>
      <c r="T465" s="1"/>
      <c r="U465" s="1"/>
      <c r="V465" s="1"/>
      <c r="W465" s="1"/>
      <c r="X465" s="1"/>
      <c r="Y465" s="1"/>
      <c r="Z465" s="1"/>
      <c r="AA465" s="1" t="s">
        <v>2</v>
      </c>
      <c r="AB465" s="1"/>
      <c r="AC465" s="1"/>
      <c r="AD465" s="1"/>
      <c r="AE465" s="1"/>
    </row>
    <row r="466" spans="2:32" x14ac:dyDescent="0.25">
      <c r="B466" s="1" t="s">
        <v>32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2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9"/>
      <c r="N467" s="2"/>
      <c r="O467" s="2"/>
      <c r="P467" s="2"/>
      <c r="Q467" s="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2" ht="15.75" x14ac:dyDescent="0.25">
      <c r="B468" s="9"/>
      <c r="C468" s="10"/>
      <c r="D468" s="11"/>
      <c r="E468" s="12" t="s">
        <v>3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4"/>
      <c r="R468" s="11"/>
      <c r="S468" s="11"/>
      <c r="T468" s="11"/>
      <c r="U468" s="15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2:32" x14ac:dyDescent="0.25">
      <c r="B469" s="17"/>
      <c r="C469" s="29" t="s">
        <v>4</v>
      </c>
      <c r="D469" s="30"/>
      <c r="E469" s="30"/>
      <c r="F469" s="30"/>
      <c r="G469" s="30"/>
      <c r="H469" s="30"/>
      <c r="I469" s="30"/>
      <c r="J469" s="30"/>
      <c r="K469" s="30"/>
      <c r="L469" s="30"/>
      <c r="M469" s="30" t="s">
        <v>60</v>
      </c>
      <c r="N469" s="30"/>
      <c r="O469" s="30"/>
      <c r="P469" s="30"/>
      <c r="Q469" s="30"/>
      <c r="R469" s="30"/>
      <c r="S469" s="30"/>
      <c r="T469" s="30"/>
      <c r="U469" s="30"/>
      <c r="V469" s="29" t="s">
        <v>89</v>
      </c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2" ht="48" x14ac:dyDescent="0.25">
      <c r="B470" s="18">
        <v>23</v>
      </c>
      <c r="C470" s="19" t="s">
        <v>5</v>
      </c>
      <c r="D470" s="19" t="s">
        <v>38</v>
      </c>
      <c r="E470" s="19" t="s">
        <v>6</v>
      </c>
      <c r="F470" s="19" t="s">
        <v>39</v>
      </c>
      <c r="G470" s="19" t="s">
        <v>15</v>
      </c>
      <c r="H470" s="19" t="s">
        <v>9</v>
      </c>
      <c r="I470" s="19" t="s">
        <v>10</v>
      </c>
      <c r="J470" s="19" t="s">
        <v>7</v>
      </c>
      <c r="K470" s="19" t="s">
        <v>40</v>
      </c>
      <c r="L470" s="19" t="s">
        <v>41</v>
      </c>
      <c r="M470" s="19" t="s">
        <v>13</v>
      </c>
      <c r="N470" s="20" t="s">
        <v>42</v>
      </c>
      <c r="O470" s="20" t="s">
        <v>28</v>
      </c>
      <c r="P470" s="22" t="s">
        <v>11</v>
      </c>
      <c r="Q470" s="20" t="s">
        <v>8</v>
      </c>
      <c r="R470" s="22" t="s">
        <v>14</v>
      </c>
      <c r="S470" s="20" t="s">
        <v>17</v>
      </c>
      <c r="T470" s="20" t="s">
        <v>16</v>
      </c>
      <c r="U470" s="22" t="s">
        <v>43</v>
      </c>
      <c r="V470" s="20" t="s">
        <v>44</v>
      </c>
      <c r="W470" s="22" t="s">
        <v>18</v>
      </c>
      <c r="X470" s="20" t="s">
        <v>45</v>
      </c>
      <c r="Y470" s="22" t="s">
        <v>46</v>
      </c>
      <c r="Z470" s="20" t="s">
        <v>30</v>
      </c>
      <c r="AA470" s="22" t="s">
        <v>47</v>
      </c>
      <c r="AB470" s="20" t="s">
        <v>36</v>
      </c>
      <c r="AC470" s="19" t="s">
        <v>25</v>
      </c>
      <c r="AD470" s="19" t="s">
        <v>48</v>
      </c>
      <c r="AE470" s="19" t="s">
        <v>49</v>
      </c>
    </row>
    <row r="471" spans="2:32" x14ac:dyDescent="0.25">
      <c r="B471" s="21" t="s">
        <v>66</v>
      </c>
      <c r="C471" s="20"/>
      <c r="D471" s="20"/>
      <c r="E471" s="20"/>
      <c r="F471" s="23"/>
      <c r="G471" s="23"/>
      <c r="H471" s="23"/>
      <c r="I471" s="20"/>
      <c r="J471" s="23"/>
      <c r="K471" s="23">
        <v>3000</v>
      </c>
      <c r="L471" s="23">
        <v>500</v>
      </c>
      <c r="M471" s="23">
        <v>500</v>
      </c>
      <c r="N471" s="20"/>
      <c r="O471" s="20"/>
      <c r="P471" s="20"/>
      <c r="Q471" s="23"/>
      <c r="R471" s="20"/>
      <c r="S471" s="23"/>
      <c r="T471" s="23"/>
      <c r="U471" s="23">
        <v>200</v>
      </c>
      <c r="V471" s="20"/>
      <c r="W471" s="20"/>
      <c r="X471" s="20"/>
      <c r="Y471" s="23"/>
      <c r="Z471" s="20"/>
      <c r="AA471" s="23">
        <v>200</v>
      </c>
      <c r="AB471" s="23"/>
      <c r="AC471" s="23">
        <v>150</v>
      </c>
      <c r="AD471" s="23"/>
      <c r="AE471" s="23"/>
    </row>
    <row r="472" spans="2:32" x14ac:dyDescent="0.25">
      <c r="B472" s="21" t="s">
        <v>67</v>
      </c>
      <c r="C472" s="20"/>
      <c r="D472" s="20"/>
      <c r="E472" s="20"/>
      <c r="F472" s="23"/>
      <c r="G472" s="23"/>
      <c r="H472" s="23">
        <v>400</v>
      </c>
      <c r="I472" s="20">
        <v>500</v>
      </c>
      <c r="J472" s="23"/>
      <c r="K472" s="23"/>
      <c r="L472" s="23"/>
      <c r="M472" s="23"/>
      <c r="N472" s="23">
        <v>2000</v>
      </c>
      <c r="O472" s="20"/>
      <c r="P472" s="20"/>
      <c r="Q472" s="23">
        <v>1500</v>
      </c>
      <c r="R472" s="20"/>
      <c r="S472" s="23"/>
      <c r="T472" s="23"/>
      <c r="U472" s="23">
        <v>200</v>
      </c>
      <c r="V472" s="20">
        <v>100</v>
      </c>
      <c r="W472" s="20"/>
      <c r="X472" s="20"/>
      <c r="Y472" s="23"/>
      <c r="Z472" s="20"/>
      <c r="AA472" s="23"/>
      <c r="AB472" s="23"/>
      <c r="AC472" s="23">
        <v>150</v>
      </c>
      <c r="AD472" s="23"/>
      <c r="AE472" s="23"/>
    </row>
    <row r="473" spans="2:32" x14ac:dyDescent="0.25">
      <c r="B473" s="21" t="s">
        <v>36</v>
      </c>
      <c r="C473" s="20"/>
      <c r="D473" s="20"/>
      <c r="E473" s="20"/>
      <c r="F473" s="23"/>
      <c r="G473" s="23"/>
      <c r="H473" s="23"/>
      <c r="I473" s="20"/>
      <c r="J473" s="23"/>
      <c r="K473" s="23"/>
      <c r="L473" s="23"/>
      <c r="M473" s="23"/>
      <c r="N473" s="23"/>
      <c r="O473" s="20"/>
      <c r="P473" s="20"/>
      <c r="Q473" s="23"/>
      <c r="R473" s="20"/>
      <c r="S473" s="23"/>
      <c r="T473" s="23"/>
      <c r="U473" s="23"/>
      <c r="V473" s="20"/>
      <c r="W473" s="20"/>
      <c r="X473" s="20"/>
      <c r="Y473" s="23"/>
      <c r="Z473" s="20"/>
      <c r="AA473" s="23"/>
      <c r="AB473" s="23">
        <v>1500</v>
      </c>
      <c r="AC473" s="23"/>
      <c r="AD473" s="23"/>
      <c r="AE473" s="23"/>
    </row>
    <row r="474" spans="2:32" x14ac:dyDescent="0.25">
      <c r="B474" s="24" t="s">
        <v>57</v>
      </c>
      <c r="C474" s="23"/>
      <c r="D474" s="23"/>
      <c r="E474" s="23"/>
      <c r="F474" s="23"/>
      <c r="G474" s="23"/>
      <c r="H474" s="23"/>
      <c r="I474" s="23"/>
      <c r="J474" s="23">
        <v>1325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>
        <v>500</v>
      </c>
      <c r="AB474" s="23"/>
      <c r="AC474" s="23"/>
      <c r="AD474" s="23"/>
      <c r="AE474" s="23"/>
    </row>
    <row r="475" spans="2:32" x14ac:dyDescent="0.25">
      <c r="B475" s="24" t="s">
        <v>64</v>
      </c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>
        <v>2000</v>
      </c>
      <c r="AA475" s="23"/>
      <c r="AB475" s="23"/>
      <c r="AC475" s="23"/>
      <c r="AD475" s="23"/>
      <c r="AE475" s="23"/>
    </row>
    <row r="476" spans="2:32" x14ac:dyDescent="0.25">
      <c r="B476" s="25" t="s">
        <v>19</v>
      </c>
      <c r="C476" s="26">
        <f t="shared" ref="C476:AE476" si="44">C471+C472+C473+C474+C475</f>
        <v>0</v>
      </c>
      <c r="D476" s="26">
        <f t="shared" si="44"/>
        <v>0</v>
      </c>
      <c r="E476" s="26">
        <f t="shared" si="44"/>
        <v>0</v>
      </c>
      <c r="F476" s="26">
        <f t="shared" si="44"/>
        <v>0</v>
      </c>
      <c r="G476" s="26">
        <f t="shared" si="44"/>
        <v>0</v>
      </c>
      <c r="H476" s="26">
        <f t="shared" si="44"/>
        <v>400</v>
      </c>
      <c r="I476" s="26">
        <f t="shared" si="44"/>
        <v>500</v>
      </c>
      <c r="J476" s="26">
        <f t="shared" si="44"/>
        <v>1325</v>
      </c>
      <c r="K476" s="26">
        <f t="shared" si="44"/>
        <v>3000</v>
      </c>
      <c r="L476" s="26">
        <f t="shared" si="44"/>
        <v>500</v>
      </c>
      <c r="M476" s="26">
        <f t="shared" si="44"/>
        <v>500</v>
      </c>
      <c r="N476" s="26">
        <f t="shared" si="44"/>
        <v>2000</v>
      </c>
      <c r="O476" s="26">
        <f t="shared" si="44"/>
        <v>0</v>
      </c>
      <c r="P476" s="26">
        <f t="shared" si="44"/>
        <v>0</v>
      </c>
      <c r="Q476" s="26">
        <f t="shared" si="44"/>
        <v>1500</v>
      </c>
      <c r="R476" s="26">
        <f t="shared" si="44"/>
        <v>0</v>
      </c>
      <c r="S476" s="26">
        <f t="shared" si="44"/>
        <v>0</v>
      </c>
      <c r="T476" s="26">
        <f t="shared" si="44"/>
        <v>0</v>
      </c>
      <c r="U476" s="26">
        <f t="shared" si="44"/>
        <v>400</v>
      </c>
      <c r="V476" s="26">
        <f t="shared" si="44"/>
        <v>100</v>
      </c>
      <c r="W476" s="26">
        <f t="shared" si="44"/>
        <v>0</v>
      </c>
      <c r="X476" s="26">
        <f t="shared" si="44"/>
        <v>0</v>
      </c>
      <c r="Y476" s="26">
        <f t="shared" si="44"/>
        <v>0</v>
      </c>
      <c r="Z476" s="26">
        <f t="shared" si="44"/>
        <v>2000</v>
      </c>
      <c r="AA476" s="26">
        <f t="shared" si="44"/>
        <v>700</v>
      </c>
      <c r="AB476" s="26">
        <f t="shared" si="44"/>
        <v>1500</v>
      </c>
      <c r="AC476" s="26">
        <f t="shared" si="44"/>
        <v>300</v>
      </c>
      <c r="AD476" s="26">
        <f t="shared" si="44"/>
        <v>0</v>
      </c>
      <c r="AE476" s="26">
        <f t="shared" si="44"/>
        <v>0</v>
      </c>
    </row>
    <row r="477" spans="2:32" x14ac:dyDescent="0.25">
      <c r="B477" s="24" t="s">
        <v>20</v>
      </c>
      <c r="C477" s="23">
        <v>110</v>
      </c>
      <c r="D477" s="23">
        <v>80</v>
      </c>
      <c r="E477" s="23">
        <v>45</v>
      </c>
      <c r="F477" s="23">
        <v>42</v>
      </c>
      <c r="G477" s="23">
        <v>42</v>
      </c>
      <c r="H477" s="23">
        <v>42</v>
      </c>
      <c r="I477" s="23">
        <v>60</v>
      </c>
      <c r="J477" s="23">
        <v>480</v>
      </c>
      <c r="K477" s="23">
        <v>100</v>
      </c>
      <c r="L477" s="23">
        <v>55</v>
      </c>
      <c r="M477" s="23">
        <v>80</v>
      </c>
      <c r="N477" s="23">
        <v>60</v>
      </c>
      <c r="O477" s="23">
        <v>110</v>
      </c>
      <c r="P477" s="23">
        <v>420</v>
      </c>
      <c r="Q477" s="23">
        <v>220</v>
      </c>
      <c r="R477" s="23">
        <v>330</v>
      </c>
      <c r="S477" s="23">
        <v>260</v>
      </c>
      <c r="T477" s="23">
        <v>275</v>
      </c>
      <c r="U477" s="23">
        <v>600</v>
      </c>
      <c r="V477" s="23">
        <v>180</v>
      </c>
      <c r="W477" s="23">
        <v>1200</v>
      </c>
      <c r="X477" s="23">
        <v>160</v>
      </c>
      <c r="Y477" s="23">
        <v>180</v>
      </c>
      <c r="Z477" s="23">
        <v>150</v>
      </c>
      <c r="AA477" s="23">
        <v>70</v>
      </c>
      <c r="AB477" s="23">
        <v>56</v>
      </c>
      <c r="AC477" s="23">
        <v>15</v>
      </c>
      <c r="AD477" s="23">
        <v>242</v>
      </c>
      <c r="AE477" s="23"/>
    </row>
    <row r="478" spans="2:32" x14ac:dyDescent="0.25">
      <c r="B478" s="25" t="s">
        <v>21</v>
      </c>
      <c r="C478" s="26">
        <f>C476*C477/1000</f>
        <v>0</v>
      </c>
      <c r="D478" s="26">
        <f t="shared" ref="D478:AE478" si="45">D476*D477/1000</f>
        <v>0</v>
      </c>
      <c r="E478" s="26">
        <f t="shared" si="45"/>
        <v>0</v>
      </c>
      <c r="F478" s="26">
        <f t="shared" si="45"/>
        <v>0</v>
      </c>
      <c r="G478" s="26">
        <f t="shared" si="45"/>
        <v>0</v>
      </c>
      <c r="H478" s="26">
        <f t="shared" si="45"/>
        <v>16.8</v>
      </c>
      <c r="I478" s="26">
        <f t="shared" si="45"/>
        <v>30</v>
      </c>
      <c r="J478" s="26">
        <f t="shared" si="45"/>
        <v>636</v>
      </c>
      <c r="K478" s="26">
        <f t="shared" si="45"/>
        <v>300</v>
      </c>
      <c r="L478" s="26">
        <f t="shared" si="45"/>
        <v>27.5</v>
      </c>
      <c r="M478" s="26">
        <f t="shared" si="45"/>
        <v>40</v>
      </c>
      <c r="N478" s="26">
        <f t="shared" si="45"/>
        <v>120</v>
      </c>
      <c r="O478" s="26">
        <f t="shared" si="45"/>
        <v>0</v>
      </c>
      <c r="P478" s="26">
        <f t="shared" si="45"/>
        <v>0</v>
      </c>
      <c r="Q478" s="26">
        <f t="shared" si="45"/>
        <v>330</v>
      </c>
      <c r="R478" s="26">
        <f t="shared" si="45"/>
        <v>0</v>
      </c>
      <c r="S478" s="26">
        <f t="shared" si="45"/>
        <v>0</v>
      </c>
      <c r="T478" s="26">
        <f t="shared" si="45"/>
        <v>0</v>
      </c>
      <c r="U478" s="26">
        <f t="shared" si="45"/>
        <v>240</v>
      </c>
      <c r="V478" s="26">
        <f t="shared" si="45"/>
        <v>18</v>
      </c>
      <c r="W478" s="26">
        <f t="shared" si="45"/>
        <v>0</v>
      </c>
      <c r="X478" s="26">
        <f t="shared" si="45"/>
        <v>0</v>
      </c>
      <c r="Y478" s="26">
        <f t="shared" si="45"/>
        <v>0</v>
      </c>
      <c r="Z478" s="26">
        <f t="shared" si="45"/>
        <v>300</v>
      </c>
      <c r="AA478" s="26">
        <f t="shared" si="45"/>
        <v>49</v>
      </c>
      <c r="AB478" s="26">
        <f t="shared" si="45"/>
        <v>84</v>
      </c>
      <c r="AC478" s="26">
        <f t="shared" si="45"/>
        <v>4.5</v>
      </c>
      <c r="AD478" s="26">
        <f t="shared" si="45"/>
        <v>0</v>
      </c>
      <c r="AE478" s="26">
        <f t="shared" si="45"/>
        <v>0</v>
      </c>
      <c r="AF478" s="27">
        <f>SUM(C478:AE478)</f>
        <v>2195.8000000000002</v>
      </c>
    </row>
    <row r="479" spans="2:32" x14ac:dyDescent="0.2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1" spans="2:31" x14ac:dyDescent="0.25">
      <c r="C481" t="s">
        <v>22</v>
      </c>
      <c r="L481" t="s">
        <v>23</v>
      </c>
    </row>
    <row r="482" spans="2:31" ht="18.75" x14ac:dyDescent="0.25">
      <c r="B482" s="1"/>
      <c r="C482" s="1"/>
      <c r="D482" s="1"/>
      <c r="E482" s="2"/>
      <c r="F482" s="2"/>
      <c r="G482" s="1"/>
      <c r="H482" s="3" t="s">
        <v>0</v>
      </c>
      <c r="I482" s="2"/>
      <c r="J482" s="2"/>
      <c r="K482" s="2"/>
      <c r="L482" s="2"/>
      <c r="M482" s="1"/>
      <c r="N482" s="2"/>
      <c r="O482" s="2"/>
      <c r="P482" s="2"/>
      <c r="Q482" s="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x14ac:dyDescent="0.25">
      <c r="B483" s="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x14ac:dyDescent="0.25">
      <c r="B484" s="1"/>
      <c r="C484" s="2"/>
      <c r="D484" s="6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x14ac:dyDescent="0.25">
      <c r="B485" s="7" t="s">
        <v>84</v>
      </c>
      <c r="C485" s="8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1"/>
      <c r="O485" s="1"/>
      <c r="P485" s="2"/>
      <c r="Q485" s="1"/>
      <c r="R485" s="1"/>
      <c r="S485" s="2" t="s">
        <v>1</v>
      </c>
      <c r="T485" s="1"/>
      <c r="U485" s="1"/>
      <c r="V485" s="1"/>
      <c r="W485" s="1"/>
      <c r="X485" s="1"/>
      <c r="Y485" s="1"/>
      <c r="Z485" s="1"/>
      <c r="AA485" s="1" t="s">
        <v>2</v>
      </c>
      <c r="AB485" s="1"/>
      <c r="AC485" s="1"/>
      <c r="AD485" s="1"/>
      <c r="AE485" s="1"/>
    </row>
    <row r="486" spans="2:31" x14ac:dyDescent="0.25">
      <c r="B486" s="1" t="s">
        <v>33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9"/>
      <c r="N487" s="2"/>
      <c r="O487" s="2"/>
      <c r="P487" s="2"/>
      <c r="Q487" s="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x14ac:dyDescent="0.25">
      <c r="B488" s="9"/>
      <c r="C488" s="10"/>
      <c r="D488" s="11"/>
      <c r="E488" s="12" t="s">
        <v>3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4"/>
      <c r="R488" s="11"/>
      <c r="S488" s="11"/>
      <c r="T488" s="11"/>
      <c r="U488" s="15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2:31" x14ac:dyDescent="0.25">
      <c r="B489" s="17"/>
      <c r="C489" s="29" t="s">
        <v>4</v>
      </c>
      <c r="D489" s="30"/>
      <c r="E489" s="30"/>
      <c r="F489" s="30"/>
      <c r="G489" s="30"/>
      <c r="H489" s="30"/>
      <c r="I489" s="30"/>
      <c r="J489" s="30"/>
      <c r="K489" s="30"/>
      <c r="L489" s="30"/>
      <c r="M489" s="30" t="s">
        <v>88</v>
      </c>
      <c r="N489" s="30"/>
      <c r="O489" s="30"/>
      <c r="P489" s="30"/>
      <c r="Q489" s="30"/>
      <c r="R489" s="30"/>
      <c r="S489" s="30"/>
      <c r="T489" s="30"/>
      <c r="U489" s="30"/>
      <c r="V489" s="29" t="s">
        <v>89</v>
      </c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ht="48" x14ac:dyDescent="0.25">
      <c r="B490" s="18">
        <v>24</v>
      </c>
      <c r="C490" s="19" t="s">
        <v>5</v>
      </c>
      <c r="D490" s="19" t="s">
        <v>38</v>
      </c>
      <c r="E490" s="19" t="s">
        <v>6</v>
      </c>
      <c r="F490" s="19" t="s">
        <v>39</v>
      </c>
      <c r="G490" s="19" t="s">
        <v>15</v>
      </c>
      <c r="H490" s="19" t="s">
        <v>9</v>
      </c>
      <c r="I490" s="19" t="s">
        <v>10</v>
      </c>
      <c r="J490" s="19" t="s">
        <v>7</v>
      </c>
      <c r="K490" s="19" t="s">
        <v>40</v>
      </c>
      <c r="L490" s="19" t="s">
        <v>41</v>
      </c>
      <c r="M490" s="19" t="s">
        <v>13</v>
      </c>
      <c r="N490" s="20" t="s">
        <v>42</v>
      </c>
      <c r="O490" s="20" t="s">
        <v>28</v>
      </c>
      <c r="P490" s="22" t="s">
        <v>11</v>
      </c>
      <c r="Q490" s="20" t="s">
        <v>8</v>
      </c>
      <c r="R490" s="22" t="s">
        <v>14</v>
      </c>
      <c r="S490" s="20" t="s">
        <v>17</v>
      </c>
      <c r="T490" s="20" t="s">
        <v>16</v>
      </c>
      <c r="U490" s="22" t="s">
        <v>43</v>
      </c>
      <c r="V490" s="20" t="s">
        <v>44</v>
      </c>
      <c r="W490" s="22" t="s">
        <v>18</v>
      </c>
      <c r="X490" s="20" t="s">
        <v>45</v>
      </c>
      <c r="Y490" s="22" t="s">
        <v>46</v>
      </c>
      <c r="Z490" s="20" t="s">
        <v>30</v>
      </c>
      <c r="AA490" s="22" t="s">
        <v>47</v>
      </c>
      <c r="AB490" s="20" t="s">
        <v>36</v>
      </c>
      <c r="AC490" s="19" t="s">
        <v>25</v>
      </c>
      <c r="AD490" s="19" t="s">
        <v>48</v>
      </c>
      <c r="AE490" s="19" t="s">
        <v>49</v>
      </c>
    </row>
    <row r="491" spans="2:31" x14ac:dyDescent="0.25">
      <c r="B491" s="21" t="s">
        <v>50</v>
      </c>
      <c r="C491" s="20"/>
      <c r="D491" s="20"/>
      <c r="E491" s="20">
        <v>1500</v>
      </c>
      <c r="F491" s="23">
        <v>800</v>
      </c>
      <c r="G491" s="23">
        <v>300</v>
      </c>
      <c r="H491" s="23">
        <v>300</v>
      </c>
      <c r="I491" s="20">
        <v>300</v>
      </c>
      <c r="J491" s="23"/>
      <c r="K491" s="23"/>
      <c r="L491" s="23"/>
      <c r="M491" s="23"/>
      <c r="N491" s="20"/>
      <c r="O491" s="20"/>
      <c r="P491" s="20">
        <v>1500</v>
      </c>
      <c r="Q491" s="23"/>
      <c r="R491" s="20"/>
      <c r="S491" s="23">
        <v>150</v>
      </c>
      <c r="T491" s="23">
        <v>500</v>
      </c>
      <c r="U491" s="23">
        <v>300</v>
      </c>
      <c r="V491" s="20"/>
      <c r="W491" s="20"/>
      <c r="X491" s="20"/>
      <c r="Y491" s="23"/>
      <c r="Z491" s="20"/>
      <c r="AA491" s="23"/>
      <c r="AB491" s="23"/>
      <c r="AC491" s="23">
        <v>140</v>
      </c>
      <c r="AD491" s="23"/>
      <c r="AE491" s="23"/>
    </row>
    <row r="492" spans="2:31" ht="24" x14ac:dyDescent="0.25">
      <c r="B492" s="21" t="s">
        <v>51</v>
      </c>
      <c r="C492" s="20"/>
      <c r="D492" s="20"/>
      <c r="E492" s="20"/>
      <c r="F492" s="23"/>
      <c r="G492" s="23"/>
      <c r="H492" s="23">
        <v>200</v>
      </c>
      <c r="I492" s="20"/>
      <c r="J492" s="23"/>
      <c r="K492" s="23"/>
      <c r="L492" s="23">
        <v>2500</v>
      </c>
      <c r="M492" s="23"/>
      <c r="N492" s="23"/>
      <c r="O492" s="20"/>
      <c r="P492" s="20"/>
      <c r="Q492" s="23">
        <v>1000</v>
      </c>
      <c r="R492" s="20"/>
      <c r="S492" s="23"/>
      <c r="T492" s="23"/>
      <c r="U492" s="23">
        <v>300</v>
      </c>
      <c r="V492" s="20">
        <v>200</v>
      </c>
      <c r="W492" s="20"/>
      <c r="X492" s="20"/>
      <c r="Y492" s="23"/>
      <c r="Z492" s="20"/>
      <c r="AA492" s="23"/>
      <c r="AB492" s="23"/>
      <c r="AC492" s="23">
        <v>150</v>
      </c>
      <c r="AD492" s="23"/>
      <c r="AE492" s="23"/>
    </row>
    <row r="493" spans="2:31" x14ac:dyDescent="0.25">
      <c r="B493" s="21" t="s">
        <v>36</v>
      </c>
      <c r="C493" s="20"/>
      <c r="D493" s="20"/>
      <c r="E493" s="20"/>
      <c r="F493" s="23"/>
      <c r="G493" s="23"/>
      <c r="H493" s="23"/>
      <c r="I493" s="20"/>
      <c r="J493" s="23"/>
      <c r="K493" s="23"/>
      <c r="L493" s="23"/>
      <c r="M493" s="23"/>
      <c r="N493" s="23"/>
      <c r="O493" s="20"/>
      <c r="P493" s="20"/>
      <c r="Q493" s="23"/>
      <c r="R493" s="20"/>
      <c r="S493" s="23"/>
      <c r="T493" s="23"/>
      <c r="U493" s="23"/>
      <c r="V493" s="20"/>
      <c r="W493" s="20"/>
      <c r="X493" s="20"/>
      <c r="Y493" s="23"/>
      <c r="Z493" s="20"/>
      <c r="AA493" s="23"/>
      <c r="AB493" s="23">
        <v>1500</v>
      </c>
      <c r="AC493" s="23"/>
      <c r="AD493" s="23"/>
      <c r="AE493" s="23"/>
    </row>
    <row r="494" spans="2:31" x14ac:dyDescent="0.25">
      <c r="B494" s="24" t="s">
        <v>52</v>
      </c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>
        <v>100</v>
      </c>
      <c r="X494" s="23"/>
      <c r="Y494" s="23"/>
      <c r="Z494" s="23"/>
      <c r="AA494" s="23">
        <v>500</v>
      </c>
      <c r="AB494" s="23"/>
      <c r="AC494" s="23"/>
      <c r="AD494" s="23"/>
      <c r="AE494" s="23"/>
    </row>
    <row r="495" spans="2:31" x14ac:dyDescent="0.25">
      <c r="B495" s="24" t="s">
        <v>29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>
        <v>1500</v>
      </c>
      <c r="Y495" s="23"/>
      <c r="Z495" s="23"/>
      <c r="AA495" s="23"/>
      <c r="AB495" s="23"/>
      <c r="AC495" s="23"/>
      <c r="AD495" s="23"/>
      <c r="AE495" s="23"/>
    </row>
    <row r="496" spans="2:31" x14ac:dyDescent="0.25">
      <c r="B496" s="25" t="s">
        <v>19</v>
      </c>
      <c r="C496" s="26">
        <f t="shared" ref="C496:AE496" si="46">C491+C492+C493+C494+C495</f>
        <v>0</v>
      </c>
      <c r="D496" s="26">
        <f t="shared" si="46"/>
        <v>0</v>
      </c>
      <c r="E496" s="26">
        <f t="shared" si="46"/>
        <v>1500</v>
      </c>
      <c r="F496" s="26">
        <f t="shared" si="46"/>
        <v>800</v>
      </c>
      <c r="G496" s="26">
        <f t="shared" si="46"/>
        <v>300</v>
      </c>
      <c r="H496" s="26">
        <f t="shared" si="46"/>
        <v>500</v>
      </c>
      <c r="I496" s="26">
        <f t="shared" si="46"/>
        <v>300</v>
      </c>
      <c r="J496" s="26">
        <f t="shared" si="46"/>
        <v>0</v>
      </c>
      <c r="K496" s="26">
        <f t="shared" si="46"/>
        <v>0</v>
      </c>
      <c r="L496" s="26">
        <f t="shared" si="46"/>
        <v>2500</v>
      </c>
      <c r="M496" s="26">
        <f t="shared" si="46"/>
        <v>0</v>
      </c>
      <c r="N496" s="26">
        <f t="shared" si="46"/>
        <v>0</v>
      </c>
      <c r="O496" s="26">
        <f t="shared" si="46"/>
        <v>0</v>
      </c>
      <c r="P496" s="26">
        <f t="shared" si="46"/>
        <v>1500</v>
      </c>
      <c r="Q496" s="26">
        <f t="shared" si="46"/>
        <v>1000</v>
      </c>
      <c r="R496" s="26">
        <f t="shared" si="46"/>
        <v>0</v>
      </c>
      <c r="S496" s="26">
        <f t="shared" si="46"/>
        <v>150</v>
      </c>
      <c r="T496" s="26">
        <f t="shared" si="46"/>
        <v>500</v>
      </c>
      <c r="U496" s="26">
        <f t="shared" si="46"/>
        <v>600</v>
      </c>
      <c r="V496" s="26">
        <f t="shared" si="46"/>
        <v>200</v>
      </c>
      <c r="W496" s="26">
        <f t="shared" si="46"/>
        <v>100</v>
      </c>
      <c r="X496" s="26">
        <f t="shared" si="46"/>
        <v>1500</v>
      </c>
      <c r="Y496" s="26">
        <f t="shared" si="46"/>
        <v>0</v>
      </c>
      <c r="Z496" s="26">
        <f t="shared" si="46"/>
        <v>0</v>
      </c>
      <c r="AA496" s="26">
        <f t="shared" si="46"/>
        <v>500</v>
      </c>
      <c r="AB496" s="26">
        <f t="shared" si="46"/>
        <v>1500</v>
      </c>
      <c r="AC496" s="26">
        <f t="shared" si="46"/>
        <v>290</v>
      </c>
      <c r="AD496" s="26">
        <f t="shared" si="46"/>
        <v>0</v>
      </c>
      <c r="AE496" s="26">
        <f t="shared" si="46"/>
        <v>0</v>
      </c>
    </row>
    <row r="497" spans="2:32" x14ac:dyDescent="0.25">
      <c r="B497" s="24" t="s">
        <v>20</v>
      </c>
      <c r="C497" s="23">
        <v>110</v>
      </c>
      <c r="D497" s="23">
        <v>80</v>
      </c>
      <c r="E497" s="23">
        <v>45</v>
      </c>
      <c r="F497" s="23">
        <v>42</v>
      </c>
      <c r="G497" s="23">
        <v>42</v>
      </c>
      <c r="H497" s="23">
        <v>42</v>
      </c>
      <c r="I497" s="23">
        <v>60</v>
      </c>
      <c r="J497" s="23">
        <v>480</v>
      </c>
      <c r="K497" s="23">
        <v>100</v>
      </c>
      <c r="L497" s="23">
        <v>55</v>
      </c>
      <c r="M497" s="23">
        <v>80</v>
      </c>
      <c r="N497" s="23">
        <v>60</v>
      </c>
      <c r="O497" s="23">
        <v>110</v>
      </c>
      <c r="P497" s="23">
        <v>420</v>
      </c>
      <c r="Q497" s="23">
        <v>220</v>
      </c>
      <c r="R497" s="23">
        <v>330</v>
      </c>
      <c r="S497" s="23">
        <v>260</v>
      </c>
      <c r="T497" s="23">
        <v>275</v>
      </c>
      <c r="U497" s="23">
        <v>600</v>
      </c>
      <c r="V497" s="23">
        <v>180</v>
      </c>
      <c r="W497" s="23">
        <v>1200</v>
      </c>
      <c r="X497" s="23">
        <v>160</v>
      </c>
      <c r="Y497" s="23">
        <v>180</v>
      </c>
      <c r="Z497" s="23">
        <v>150</v>
      </c>
      <c r="AA497" s="23">
        <v>70</v>
      </c>
      <c r="AB497" s="23">
        <v>56</v>
      </c>
      <c r="AC497" s="23">
        <v>15</v>
      </c>
      <c r="AD497" s="23">
        <v>22</v>
      </c>
      <c r="AE497" s="23"/>
    </row>
    <row r="498" spans="2:32" x14ac:dyDescent="0.25">
      <c r="B498" s="25" t="s">
        <v>21</v>
      </c>
      <c r="C498" s="26">
        <f>C496*C497/1000</f>
        <v>0</v>
      </c>
      <c r="D498" s="26">
        <f t="shared" ref="D498:AE498" si="47">D496*D497/1000</f>
        <v>0</v>
      </c>
      <c r="E498" s="26">
        <f t="shared" si="47"/>
        <v>67.5</v>
      </c>
      <c r="F498" s="26">
        <f t="shared" si="47"/>
        <v>33.6</v>
      </c>
      <c r="G498" s="26">
        <f t="shared" si="47"/>
        <v>12.6</v>
      </c>
      <c r="H498" s="26">
        <f t="shared" si="47"/>
        <v>21</v>
      </c>
      <c r="I498" s="26">
        <f t="shared" si="47"/>
        <v>18</v>
      </c>
      <c r="J498" s="26">
        <f t="shared" si="47"/>
        <v>0</v>
      </c>
      <c r="K498" s="26">
        <f t="shared" si="47"/>
        <v>0</v>
      </c>
      <c r="L498" s="26">
        <f t="shared" si="47"/>
        <v>137.5</v>
      </c>
      <c r="M498" s="26">
        <f t="shared" si="47"/>
        <v>0</v>
      </c>
      <c r="N498" s="26">
        <f t="shared" si="47"/>
        <v>0</v>
      </c>
      <c r="O498" s="26">
        <f t="shared" si="47"/>
        <v>0</v>
      </c>
      <c r="P498" s="26">
        <f t="shared" si="47"/>
        <v>630</v>
      </c>
      <c r="Q498" s="26">
        <f t="shared" si="47"/>
        <v>220</v>
      </c>
      <c r="R498" s="26">
        <f t="shared" si="47"/>
        <v>0</v>
      </c>
      <c r="S498" s="26">
        <f t="shared" si="47"/>
        <v>39</v>
      </c>
      <c r="T498" s="26">
        <f t="shared" si="47"/>
        <v>137.5</v>
      </c>
      <c r="U498" s="26">
        <f t="shared" si="47"/>
        <v>360</v>
      </c>
      <c r="V498" s="26">
        <f t="shared" si="47"/>
        <v>36</v>
      </c>
      <c r="W498" s="26">
        <f t="shared" si="47"/>
        <v>120</v>
      </c>
      <c r="X498" s="26">
        <f t="shared" si="47"/>
        <v>240</v>
      </c>
      <c r="Y498" s="26">
        <f t="shared" si="47"/>
        <v>0</v>
      </c>
      <c r="Z498" s="26">
        <f t="shared" si="47"/>
        <v>0</v>
      </c>
      <c r="AA498" s="26">
        <f t="shared" si="47"/>
        <v>35</v>
      </c>
      <c r="AB498" s="26">
        <f t="shared" si="47"/>
        <v>84</v>
      </c>
      <c r="AC498" s="26">
        <f t="shared" si="47"/>
        <v>4.3499999999999996</v>
      </c>
      <c r="AD498" s="26">
        <f t="shared" si="47"/>
        <v>0</v>
      </c>
      <c r="AE498" s="26">
        <f t="shared" si="47"/>
        <v>0</v>
      </c>
      <c r="AF498" s="27">
        <f>SUM(C498:AE498)</f>
        <v>2196.0499999999997</v>
      </c>
    </row>
    <row r="499" spans="2:32" x14ac:dyDescent="0.2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1" spans="2:32" x14ac:dyDescent="0.25">
      <c r="C501" t="s">
        <v>22</v>
      </c>
      <c r="L501" t="s">
        <v>23</v>
      </c>
    </row>
    <row r="502" spans="2:32" ht="18.75" x14ac:dyDescent="0.25">
      <c r="B502" s="1"/>
      <c r="C502" s="1"/>
      <c r="D502" s="1"/>
      <c r="E502" s="2"/>
      <c r="F502" s="2"/>
      <c r="G502" s="1"/>
      <c r="H502" s="3" t="s">
        <v>0</v>
      </c>
      <c r="I502" s="2"/>
      <c r="J502" s="2"/>
      <c r="K502" s="2"/>
      <c r="L502" s="2"/>
      <c r="M502" s="1"/>
      <c r="N502" s="2"/>
      <c r="O502" s="2"/>
      <c r="P502" s="2"/>
      <c r="Q502" s="4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2" ht="15.75" x14ac:dyDescent="0.25">
      <c r="B503" s="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2" x14ac:dyDescent="0.25">
      <c r="B504" s="1"/>
      <c r="C504" s="2"/>
      <c r="D504" s="6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2" ht="15.75" x14ac:dyDescent="0.25">
      <c r="B505" s="7" t="s">
        <v>85</v>
      </c>
      <c r="C505" s="8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1"/>
      <c r="O505" s="1"/>
      <c r="P505" s="2"/>
      <c r="Q505" s="1"/>
      <c r="R505" s="1"/>
      <c r="S505" s="2" t="s">
        <v>1</v>
      </c>
      <c r="T505" s="1"/>
      <c r="U505" s="1"/>
      <c r="V505" s="1"/>
      <c r="W505" s="1"/>
      <c r="X505" s="1"/>
      <c r="Y505" s="1"/>
      <c r="Z505" s="1"/>
      <c r="AA505" s="1" t="s">
        <v>2</v>
      </c>
      <c r="AB505" s="1"/>
      <c r="AC505" s="1"/>
      <c r="AD505" s="1"/>
      <c r="AE505" s="1"/>
    </row>
    <row r="506" spans="2:32" x14ac:dyDescent="0.25">
      <c r="B506" s="1" t="s">
        <v>34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9"/>
      <c r="N507" s="2"/>
      <c r="O507" s="2"/>
      <c r="P507" s="2"/>
      <c r="Q507" s="4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2" ht="15.75" x14ac:dyDescent="0.25">
      <c r="B508" s="9"/>
      <c r="C508" s="10"/>
      <c r="D508" s="11"/>
      <c r="E508" s="12" t="s">
        <v>3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4"/>
      <c r="R508" s="11"/>
      <c r="S508" s="11"/>
      <c r="T508" s="11"/>
      <c r="U508" s="15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2:32" ht="18" customHeight="1" x14ac:dyDescent="0.25">
      <c r="B509" s="17"/>
      <c r="C509" s="29" t="s">
        <v>4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 t="s">
        <v>88</v>
      </c>
      <c r="N509" s="30"/>
      <c r="O509" s="30"/>
      <c r="P509" s="30"/>
      <c r="Q509" s="30"/>
      <c r="R509" s="30"/>
      <c r="S509" s="30"/>
      <c r="T509" s="30"/>
      <c r="U509" s="30"/>
      <c r="V509" s="29" t="s">
        <v>89</v>
      </c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2" ht="48" x14ac:dyDescent="0.25">
      <c r="B510" s="18">
        <v>25</v>
      </c>
      <c r="C510" s="19" t="s">
        <v>5</v>
      </c>
      <c r="D510" s="19" t="s">
        <v>38</v>
      </c>
      <c r="E510" s="19" t="s">
        <v>6</v>
      </c>
      <c r="F510" s="19" t="s">
        <v>39</v>
      </c>
      <c r="G510" s="19" t="s">
        <v>15</v>
      </c>
      <c r="H510" s="19" t="s">
        <v>9</v>
      </c>
      <c r="I510" s="19" t="s">
        <v>10</v>
      </c>
      <c r="J510" s="19" t="s">
        <v>7</v>
      </c>
      <c r="K510" s="19" t="s">
        <v>40</v>
      </c>
      <c r="L510" s="19" t="s">
        <v>41</v>
      </c>
      <c r="M510" s="19" t="s">
        <v>13</v>
      </c>
      <c r="N510" s="20" t="s">
        <v>42</v>
      </c>
      <c r="O510" s="20" t="s">
        <v>28</v>
      </c>
      <c r="P510" s="22" t="s">
        <v>11</v>
      </c>
      <c r="Q510" s="20" t="s">
        <v>8</v>
      </c>
      <c r="R510" s="22" t="s">
        <v>14</v>
      </c>
      <c r="S510" s="20" t="s">
        <v>17</v>
      </c>
      <c r="T510" s="20" t="s">
        <v>16</v>
      </c>
      <c r="U510" s="22" t="s">
        <v>43</v>
      </c>
      <c r="V510" s="20" t="s">
        <v>44</v>
      </c>
      <c r="W510" s="22" t="s">
        <v>18</v>
      </c>
      <c r="X510" s="20" t="s">
        <v>45</v>
      </c>
      <c r="Y510" s="22" t="s">
        <v>46</v>
      </c>
      <c r="Z510" s="20" t="s">
        <v>30</v>
      </c>
      <c r="AA510" s="22" t="s">
        <v>47</v>
      </c>
      <c r="AB510" s="20" t="s">
        <v>36</v>
      </c>
      <c r="AC510" s="19" t="s">
        <v>25</v>
      </c>
      <c r="AD510" s="19" t="s">
        <v>48</v>
      </c>
      <c r="AE510" s="19" t="s">
        <v>49</v>
      </c>
    </row>
    <row r="511" spans="2:32" x14ac:dyDescent="0.25">
      <c r="B511" s="21" t="s">
        <v>54</v>
      </c>
      <c r="C511" s="20"/>
      <c r="D511" s="20"/>
      <c r="E511" s="20"/>
      <c r="F511" s="23">
        <v>500</v>
      </c>
      <c r="G511" s="23"/>
      <c r="H511" s="23">
        <v>300</v>
      </c>
      <c r="I511" s="20">
        <v>300</v>
      </c>
      <c r="J511" s="23"/>
      <c r="K511" s="23"/>
      <c r="L511" s="23">
        <v>500</v>
      </c>
      <c r="M511" s="23">
        <v>100</v>
      </c>
      <c r="N511" s="20"/>
      <c r="O511" s="20"/>
      <c r="P511" s="20"/>
      <c r="Q511" s="23">
        <v>1500</v>
      </c>
      <c r="R511" s="20"/>
      <c r="S511" s="23">
        <v>200</v>
      </c>
      <c r="T511" s="23"/>
      <c r="U511" s="23">
        <v>200</v>
      </c>
      <c r="V511" s="20">
        <v>100</v>
      </c>
      <c r="W511" s="20"/>
      <c r="X511" s="20"/>
      <c r="Y511" s="23"/>
      <c r="Z511" s="20"/>
      <c r="AA511" s="23"/>
      <c r="AB511" s="23"/>
      <c r="AC511" s="23">
        <v>123</v>
      </c>
      <c r="AD511" s="23"/>
      <c r="AE511" s="23"/>
    </row>
    <row r="512" spans="2:32" ht="24" x14ac:dyDescent="0.25">
      <c r="B512" s="21" t="s">
        <v>37</v>
      </c>
      <c r="C512" s="20"/>
      <c r="D512" s="20"/>
      <c r="E512" s="20"/>
      <c r="F512" s="23">
        <v>3500</v>
      </c>
      <c r="G512" s="23"/>
      <c r="H512" s="23">
        <v>200</v>
      </c>
      <c r="I512" s="20"/>
      <c r="J512" s="23"/>
      <c r="K512" s="23"/>
      <c r="L512" s="23"/>
      <c r="M512" s="23"/>
      <c r="N512" s="23"/>
      <c r="O512" s="20"/>
      <c r="P512" s="20"/>
      <c r="Q512" s="23"/>
      <c r="R512" s="20"/>
      <c r="S512" s="23"/>
      <c r="T512" s="23"/>
      <c r="U512" s="23">
        <v>300</v>
      </c>
      <c r="V512" s="20"/>
      <c r="W512" s="20"/>
      <c r="X512" s="20"/>
      <c r="Y512" s="23"/>
      <c r="Z512" s="20"/>
      <c r="AA512" s="23"/>
      <c r="AB512" s="23"/>
      <c r="AC512" s="23">
        <v>100</v>
      </c>
      <c r="AD512" s="23"/>
      <c r="AE512" s="23"/>
    </row>
    <row r="513" spans="2:32" x14ac:dyDescent="0.25">
      <c r="B513" s="21" t="s">
        <v>36</v>
      </c>
      <c r="C513" s="20"/>
      <c r="D513" s="20"/>
      <c r="E513" s="20"/>
      <c r="F513" s="23"/>
      <c r="G513" s="23"/>
      <c r="H513" s="23"/>
      <c r="I513" s="20"/>
      <c r="J513" s="23"/>
      <c r="K513" s="23"/>
      <c r="L513" s="23"/>
      <c r="M513" s="23"/>
      <c r="N513" s="23"/>
      <c r="O513" s="20"/>
      <c r="P513" s="20"/>
      <c r="Q513" s="23"/>
      <c r="R513" s="20"/>
      <c r="S513" s="23"/>
      <c r="T513" s="23"/>
      <c r="U513" s="23"/>
      <c r="V513" s="20"/>
      <c r="W513" s="20"/>
      <c r="X513" s="20"/>
      <c r="Y513" s="23"/>
      <c r="Z513" s="20"/>
      <c r="AA513" s="23"/>
      <c r="AB513" s="23">
        <v>1500</v>
      </c>
      <c r="AC513" s="23"/>
      <c r="AD513" s="23"/>
      <c r="AE513" s="23"/>
    </row>
    <row r="514" spans="2:32" x14ac:dyDescent="0.25">
      <c r="B514" s="24" t="s">
        <v>52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>
        <v>100</v>
      </c>
      <c r="X514" s="23"/>
      <c r="Y514" s="23"/>
      <c r="Z514" s="23"/>
      <c r="AA514" s="23">
        <v>500</v>
      </c>
      <c r="AB514" s="23"/>
      <c r="AC514" s="23"/>
      <c r="AD514" s="23"/>
      <c r="AE514" s="23"/>
    </row>
    <row r="515" spans="2:32" x14ac:dyDescent="0.25">
      <c r="B515" s="24" t="s">
        <v>12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>
        <v>1222</v>
      </c>
      <c r="AA515" s="23"/>
      <c r="AB515" s="23"/>
      <c r="AC515" s="23"/>
      <c r="AD515" s="23">
        <v>3420</v>
      </c>
      <c r="AE515" s="23"/>
    </row>
    <row r="516" spans="2:32" x14ac:dyDescent="0.25">
      <c r="B516" s="25" t="s">
        <v>19</v>
      </c>
      <c r="C516" s="26">
        <f t="shared" ref="C516:AE516" si="48">C511+C512+C513+C514+C515</f>
        <v>0</v>
      </c>
      <c r="D516" s="26">
        <f t="shared" si="48"/>
        <v>0</v>
      </c>
      <c r="E516" s="26">
        <f t="shared" si="48"/>
        <v>0</v>
      </c>
      <c r="F516" s="26">
        <f t="shared" si="48"/>
        <v>4000</v>
      </c>
      <c r="G516" s="26">
        <f t="shared" si="48"/>
        <v>0</v>
      </c>
      <c r="H516" s="26">
        <f t="shared" si="48"/>
        <v>500</v>
      </c>
      <c r="I516" s="26">
        <f t="shared" si="48"/>
        <v>300</v>
      </c>
      <c r="J516" s="26">
        <f t="shared" si="48"/>
        <v>0</v>
      </c>
      <c r="K516" s="26">
        <f t="shared" si="48"/>
        <v>0</v>
      </c>
      <c r="L516" s="26">
        <f t="shared" si="48"/>
        <v>500</v>
      </c>
      <c r="M516" s="26">
        <f t="shared" si="48"/>
        <v>100</v>
      </c>
      <c r="N516" s="26">
        <f t="shared" si="48"/>
        <v>0</v>
      </c>
      <c r="O516" s="26">
        <f t="shared" si="48"/>
        <v>0</v>
      </c>
      <c r="P516" s="26">
        <f t="shared" si="48"/>
        <v>0</v>
      </c>
      <c r="Q516" s="26">
        <f t="shared" si="48"/>
        <v>1500</v>
      </c>
      <c r="R516" s="26">
        <f t="shared" si="48"/>
        <v>0</v>
      </c>
      <c r="S516" s="26">
        <f t="shared" si="48"/>
        <v>200</v>
      </c>
      <c r="T516" s="26">
        <f t="shared" si="48"/>
        <v>0</v>
      </c>
      <c r="U516" s="26">
        <f t="shared" si="48"/>
        <v>500</v>
      </c>
      <c r="V516" s="26">
        <f t="shared" si="48"/>
        <v>100</v>
      </c>
      <c r="W516" s="26">
        <f t="shared" si="48"/>
        <v>100</v>
      </c>
      <c r="X516" s="26">
        <f t="shared" si="48"/>
        <v>0</v>
      </c>
      <c r="Y516" s="26">
        <f t="shared" si="48"/>
        <v>0</v>
      </c>
      <c r="Z516" s="26">
        <f t="shared" si="48"/>
        <v>1222</v>
      </c>
      <c r="AA516" s="26">
        <f t="shared" si="48"/>
        <v>500</v>
      </c>
      <c r="AB516" s="26">
        <f t="shared" si="48"/>
        <v>1500</v>
      </c>
      <c r="AC516" s="26">
        <f t="shared" si="48"/>
        <v>223</v>
      </c>
      <c r="AD516" s="26">
        <f t="shared" si="48"/>
        <v>3420</v>
      </c>
      <c r="AE516" s="26">
        <f t="shared" si="48"/>
        <v>0</v>
      </c>
    </row>
    <row r="517" spans="2:32" x14ac:dyDescent="0.25">
      <c r="B517" s="24" t="s">
        <v>20</v>
      </c>
      <c r="C517" s="23">
        <v>110</v>
      </c>
      <c r="D517" s="23">
        <v>80</v>
      </c>
      <c r="E517" s="23">
        <v>45</v>
      </c>
      <c r="F517" s="23">
        <v>42</v>
      </c>
      <c r="G517" s="23">
        <v>42</v>
      </c>
      <c r="H517" s="23">
        <v>42</v>
      </c>
      <c r="I517" s="23">
        <v>60</v>
      </c>
      <c r="J517" s="23">
        <v>480</v>
      </c>
      <c r="K517" s="23">
        <v>100</v>
      </c>
      <c r="L517" s="23">
        <v>55</v>
      </c>
      <c r="M517" s="23">
        <v>80</v>
      </c>
      <c r="N517" s="23">
        <v>60</v>
      </c>
      <c r="O517" s="23">
        <v>110</v>
      </c>
      <c r="P517" s="23">
        <v>420</v>
      </c>
      <c r="Q517" s="23">
        <v>220</v>
      </c>
      <c r="R517" s="23">
        <v>330</v>
      </c>
      <c r="S517" s="23">
        <v>260</v>
      </c>
      <c r="T517" s="23">
        <v>275</v>
      </c>
      <c r="U517" s="23">
        <v>600</v>
      </c>
      <c r="V517" s="23">
        <v>180</v>
      </c>
      <c r="W517" s="23">
        <v>1200</v>
      </c>
      <c r="X517" s="23">
        <v>160</v>
      </c>
      <c r="Y517" s="23">
        <v>180</v>
      </c>
      <c r="Z517" s="23">
        <v>150</v>
      </c>
      <c r="AA517" s="23">
        <v>70</v>
      </c>
      <c r="AB517" s="23">
        <v>56</v>
      </c>
      <c r="AC517" s="23">
        <v>15</v>
      </c>
      <c r="AD517" s="23">
        <v>242</v>
      </c>
      <c r="AE517" s="23"/>
    </row>
    <row r="518" spans="2:32" x14ac:dyDescent="0.25">
      <c r="B518" s="25" t="s">
        <v>21</v>
      </c>
      <c r="C518" s="26">
        <f>C516*C517/1000</f>
        <v>0</v>
      </c>
      <c r="D518" s="26">
        <f t="shared" ref="D518:AE518" si="49">D516*D517/1000</f>
        <v>0</v>
      </c>
      <c r="E518" s="26">
        <f t="shared" si="49"/>
        <v>0</v>
      </c>
      <c r="F518" s="26">
        <f t="shared" si="49"/>
        <v>168</v>
      </c>
      <c r="G518" s="26">
        <f t="shared" si="49"/>
        <v>0</v>
      </c>
      <c r="H518" s="26">
        <f t="shared" si="49"/>
        <v>21</v>
      </c>
      <c r="I518" s="26">
        <f t="shared" si="49"/>
        <v>18</v>
      </c>
      <c r="J518" s="26">
        <f t="shared" si="49"/>
        <v>0</v>
      </c>
      <c r="K518" s="26">
        <f t="shared" si="49"/>
        <v>0</v>
      </c>
      <c r="L518" s="26">
        <f t="shared" si="49"/>
        <v>27.5</v>
      </c>
      <c r="M518" s="26">
        <f t="shared" si="49"/>
        <v>8</v>
      </c>
      <c r="N518" s="26">
        <f t="shared" si="49"/>
        <v>0</v>
      </c>
      <c r="O518" s="26">
        <f t="shared" si="49"/>
        <v>0</v>
      </c>
      <c r="P518" s="26">
        <f t="shared" si="49"/>
        <v>0</v>
      </c>
      <c r="Q518" s="26">
        <f t="shared" si="49"/>
        <v>330</v>
      </c>
      <c r="R518" s="26">
        <f t="shared" si="49"/>
        <v>0</v>
      </c>
      <c r="S518" s="26">
        <f t="shared" si="49"/>
        <v>52</v>
      </c>
      <c r="T518" s="26">
        <f t="shared" si="49"/>
        <v>0</v>
      </c>
      <c r="U518" s="26">
        <f t="shared" si="49"/>
        <v>300</v>
      </c>
      <c r="V518" s="26">
        <f t="shared" si="49"/>
        <v>18</v>
      </c>
      <c r="W518" s="26">
        <f t="shared" si="49"/>
        <v>120</v>
      </c>
      <c r="X518" s="26">
        <f t="shared" si="49"/>
        <v>0</v>
      </c>
      <c r="Y518" s="26">
        <f t="shared" si="49"/>
        <v>0</v>
      </c>
      <c r="Z518" s="26">
        <f t="shared" si="49"/>
        <v>183.3</v>
      </c>
      <c r="AA518" s="26">
        <f t="shared" si="49"/>
        <v>35</v>
      </c>
      <c r="AB518" s="26">
        <f t="shared" si="49"/>
        <v>84</v>
      </c>
      <c r="AC518" s="26">
        <f t="shared" si="49"/>
        <v>3.3450000000000002</v>
      </c>
      <c r="AD518" s="26">
        <f t="shared" si="49"/>
        <v>827.64</v>
      </c>
      <c r="AE518" s="26">
        <f t="shared" si="49"/>
        <v>0</v>
      </c>
      <c r="AF518" s="27">
        <f>SUM(C518:AE518)</f>
        <v>2195.7849999999999</v>
      </c>
    </row>
    <row r="519" spans="2:32" x14ac:dyDescent="0.2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1" spans="2:32" x14ac:dyDescent="0.25">
      <c r="C521" t="s">
        <v>22</v>
      </c>
      <c r="L521" t="s">
        <v>23</v>
      </c>
    </row>
    <row r="524" spans="2:32" ht="48" x14ac:dyDescent="0.25">
      <c r="B524" s="19" t="s">
        <v>5</v>
      </c>
      <c r="C524" s="19" t="s">
        <v>38</v>
      </c>
      <c r="D524" s="19" t="s">
        <v>6</v>
      </c>
      <c r="E524" s="19" t="s">
        <v>39</v>
      </c>
      <c r="F524" s="19" t="s">
        <v>15</v>
      </c>
      <c r="G524" s="19" t="s">
        <v>9</v>
      </c>
      <c r="H524" s="19" t="s">
        <v>10</v>
      </c>
      <c r="I524" s="19" t="s">
        <v>7</v>
      </c>
      <c r="J524" s="19" t="s">
        <v>40</v>
      </c>
      <c r="K524" s="19" t="s">
        <v>41</v>
      </c>
      <c r="L524" s="19" t="s">
        <v>13</v>
      </c>
      <c r="M524" s="20" t="s">
        <v>42</v>
      </c>
      <c r="N524" s="20" t="s">
        <v>28</v>
      </c>
      <c r="O524" s="22" t="s">
        <v>11</v>
      </c>
      <c r="P524" s="20" t="s">
        <v>8</v>
      </c>
      <c r="Q524" s="22" t="s">
        <v>14</v>
      </c>
      <c r="R524" s="20" t="s">
        <v>17</v>
      </c>
      <c r="S524" s="20" t="s">
        <v>16</v>
      </c>
      <c r="T524" s="22" t="s">
        <v>43</v>
      </c>
      <c r="U524" s="20" t="s">
        <v>44</v>
      </c>
      <c r="V524" s="22" t="s">
        <v>18</v>
      </c>
      <c r="W524" s="20" t="s">
        <v>45</v>
      </c>
      <c r="X524" s="22" t="s">
        <v>46</v>
      </c>
      <c r="Y524" s="20" t="s">
        <v>30</v>
      </c>
      <c r="Z524" s="22" t="s">
        <v>47</v>
      </c>
      <c r="AA524" s="20" t="s">
        <v>36</v>
      </c>
      <c r="AB524" s="19" t="s">
        <v>25</v>
      </c>
      <c r="AC524" s="19" t="s">
        <v>48</v>
      </c>
      <c r="AD524" s="19" t="s">
        <v>49</v>
      </c>
    </row>
    <row r="525" spans="2:32" x14ac:dyDescent="0.25">
      <c r="B525" s="28">
        <f>C434+C309+C202+C77</f>
        <v>4450</v>
      </c>
      <c r="C525" s="28">
        <f>D414+D289+D182+D57</f>
        <v>4300</v>
      </c>
      <c r="D525" s="28">
        <f>E496+E371+E139+E15</f>
        <v>6000</v>
      </c>
      <c r="E525" s="28">
        <f>F516+F455+F434+F414+F391+F371+F330+F309+F289+F266+F225+F202+F182+F159+F139+F98+F77+F57+F36+F15</f>
        <v>37300</v>
      </c>
      <c r="F525" s="28">
        <f>G371+G139+G15</f>
        <v>920</v>
      </c>
      <c r="G525" s="28">
        <f>H516+H496+H476+H455+H434+H414+H391+H371+H351+H330+H309+H289+H266+H246+H225+H202+H182+H159+H139+H119+H98+H77+H57+H36+H15</f>
        <v>11250</v>
      </c>
      <c r="H525" s="28">
        <f>I516+I496+I476+I455+I434+I414+I391+I371+I351+I330+I309+I289+I266+I246+I225+I202+I182+I159+I139+I119+I98+I77+I36+I15</f>
        <v>8800</v>
      </c>
      <c r="I525" s="28">
        <f>J476+J434+J414+J351+J309+J289+J246+J202+J182+J119+J77+J57</f>
        <v>11437</v>
      </c>
      <c r="J525" s="28">
        <f>K476+K351+K246+K119</f>
        <v>12000</v>
      </c>
      <c r="K525" s="28">
        <f>L516+L496+L476+L391+L371+L351+L266+L246+L159+L139+L119+L36+L15</f>
        <v>14000</v>
      </c>
      <c r="L525" s="28">
        <f>M516+M476+M455+M391+M351+M330+M266+M246+M225+M159+M119+M98+M36</f>
        <v>4480</v>
      </c>
      <c r="M525" s="28">
        <f>N476+N351+N246+N119</f>
        <v>7500</v>
      </c>
      <c r="N525" s="28">
        <f>O434+O309+O202+O77</f>
        <v>5865</v>
      </c>
      <c r="O525" s="28">
        <f>P496+P455+P434+P414+P371+P330+P309+P289+P139+P98+P77+P57+P15</f>
        <v>17710</v>
      </c>
      <c r="P525" s="28">
        <f>Q516+Q496+Q476+Q455+Q391+Q371+Q351+Q330+Q266+Q246+Q225+Q159+Q139+Q119+Q98+Q36+Q15</f>
        <v>21900</v>
      </c>
      <c r="Q525" s="28">
        <f>R414+R289+R182+R57</f>
        <v>7800</v>
      </c>
      <c r="R525" s="28">
        <f>S516+S496+S455+S414+S391+S371+S330+S289+S266+S225+S182+S159+S139+S98+S57+S36+S15</f>
        <v>3120</v>
      </c>
      <c r="S525" s="28">
        <f>T496+T455+T371+T330+T225+T139+T98+T15</f>
        <v>3100</v>
      </c>
      <c r="T525" s="28">
        <f>U516+U496+U476+U455+U434+U414+U391+U371+U351+U330+U309+U289+U266+U246+U225+U202+U182+U159+U139+U119+U98+U77+U57+U36+U15</f>
        <v>11200</v>
      </c>
      <c r="U525" s="28">
        <f>V516+V496+V476+V455+V434+V414+V391+V371+V351+V330+V309+V289+V266+V246+V225+V202+V182+V159+V139+V119+V98+V77+V57+V36+V15</f>
        <v>4565</v>
      </c>
      <c r="V525" s="28">
        <f>W516+W496+W455+W391+W371+W330+W266+W225+W159+W139+W98+W36+W15</f>
        <v>1200</v>
      </c>
      <c r="W525" s="28">
        <f>X496+X455+X371+X330+X225+X139+X98+X15</f>
        <v>14000</v>
      </c>
      <c r="X525" s="28"/>
      <c r="Y525" s="28">
        <f>Z516+Z476+Z391+Z351+Z266+Z246+Z159+Z119+Z36</f>
        <v>9667</v>
      </c>
      <c r="Z525" s="28">
        <f>AA516+AA496+AA476+AA455+AA434+AA414+AA391+AA371+AA351+AA330+AA309+AA289+AA266+AA246+AA225+AA202+AA182+AA159+AA139+AA119+AA98+AA77+AA57+AA36+AA15</f>
        <v>13600</v>
      </c>
      <c r="AA525" s="28">
        <f>AB516+AB496+AB476+AB455+AB414+AB391+AB371+AB351+AB330+AB289+AB266+AB246+AB225+AB202+AB182+AB159+AB139+AB119+AB98+AB77+AB57+AB36+AB15</f>
        <v>31500</v>
      </c>
      <c r="AB525" s="28">
        <f>AC516+AC496+AC476+AC455+AC434+AC414+AC391+AC371+AC351+AC330+AC309+AC289+AC266+AC246+AC225+AC202+AC182+AC159+AC139+AC119+AC98+AC77+AC57+AC36+AC15</f>
        <v>6483</v>
      </c>
      <c r="AC525" s="28">
        <f>AD515+AD391+AD265+AD159+AD36</f>
        <v>13760</v>
      </c>
      <c r="AD525" s="28"/>
      <c r="AE525">
        <f>AF518+AF498+AF478+AF457+AF436+AF416+AF393+AF373+AF353+AF332+AF311+AF291+AF268+AF248+AF227+AF204+AF184+AF161+AF141+AF121+AF100+AF79+AF59+AF38+AF17</f>
        <v>53551.165000000008</v>
      </c>
    </row>
    <row r="526" spans="2:32" x14ac:dyDescent="0.25">
      <c r="B526" s="23">
        <v>110</v>
      </c>
      <c r="C526" s="23">
        <v>80</v>
      </c>
      <c r="D526" s="23">
        <v>45</v>
      </c>
      <c r="E526" s="23">
        <v>42</v>
      </c>
      <c r="F526" s="23">
        <v>42</v>
      </c>
      <c r="G526" s="23">
        <v>42</v>
      </c>
      <c r="H526" s="23">
        <v>60</v>
      </c>
      <c r="I526" s="23">
        <v>480</v>
      </c>
      <c r="J526" s="23">
        <v>100</v>
      </c>
      <c r="K526" s="23">
        <v>55</v>
      </c>
      <c r="L526" s="23">
        <v>80</v>
      </c>
      <c r="M526" s="23">
        <v>60</v>
      </c>
      <c r="N526" s="23">
        <v>110</v>
      </c>
      <c r="O526" s="23">
        <v>420</v>
      </c>
      <c r="P526" s="23">
        <v>220</v>
      </c>
      <c r="Q526" s="23">
        <v>330</v>
      </c>
      <c r="R526" s="23">
        <v>260</v>
      </c>
      <c r="S526" s="23">
        <v>275</v>
      </c>
      <c r="T526" s="23">
        <v>600</v>
      </c>
      <c r="U526" s="23">
        <v>180</v>
      </c>
      <c r="V526" s="23">
        <v>1200</v>
      </c>
      <c r="W526" s="23">
        <v>160</v>
      </c>
      <c r="X526" s="23">
        <v>180</v>
      </c>
      <c r="Y526" s="23">
        <v>150</v>
      </c>
      <c r="Z526" s="23">
        <v>70</v>
      </c>
      <c r="AA526" s="23">
        <v>56</v>
      </c>
      <c r="AB526" s="23">
        <v>15</v>
      </c>
      <c r="AC526" s="23">
        <v>242</v>
      </c>
    </row>
    <row r="527" spans="2:32" x14ac:dyDescent="0.25">
      <c r="B527">
        <f t="shared" ref="B527:AC527" si="50">B525*B526/1000</f>
        <v>489.5</v>
      </c>
      <c r="C527">
        <f t="shared" si="50"/>
        <v>344</v>
      </c>
      <c r="D527">
        <f t="shared" si="50"/>
        <v>270</v>
      </c>
      <c r="E527">
        <f t="shared" si="50"/>
        <v>1566.6</v>
      </c>
      <c r="F527">
        <f t="shared" si="50"/>
        <v>38.64</v>
      </c>
      <c r="G527">
        <f t="shared" si="50"/>
        <v>472.5</v>
      </c>
      <c r="H527">
        <f t="shared" si="50"/>
        <v>528</v>
      </c>
      <c r="I527">
        <f t="shared" si="50"/>
        <v>5489.76</v>
      </c>
      <c r="J527">
        <f t="shared" si="50"/>
        <v>1200</v>
      </c>
      <c r="K527">
        <f t="shared" si="50"/>
        <v>770</v>
      </c>
      <c r="L527">
        <f t="shared" si="50"/>
        <v>358.4</v>
      </c>
      <c r="M527">
        <f t="shared" si="50"/>
        <v>450</v>
      </c>
      <c r="N527">
        <f t="shared" si="50"/>
        <v>645.15</v>
      </c>
      <c r="O527">
        <f t="shared" si="50"/>
        <v>7438.2</v>
      </c>
      <c r="P527">
        <f t="shared" si="50"/>
        <v>4818</v>
      </c>
      <c r="Q527">
        <f t="shared" si="50"/>
        <v>2574</v>
      </c>
      <c r="R527">
        <f t="shared" si="50"/>
        <v>811.2</v>
      </c>
      <c r="S527">
        <f t="shared" si="50"/>
        <v>852.5</v>
      </c>
      <c r="T527">
        <f t="shared" si="50"/>
        <v>6720</v>
      </c>
      <c r="U527">
        <f t="shared" si="50"/>
        <v>821.7</v>
      </c>
      <c r="V527">
        <f t="shared" si="50"/>
        <v>1440</v>
      </c>
      <c r="W527">
        <f t="shared" si="50"/>
        <v>2240</v>
      </c>
      <c r="X527">
        <f t="shared" si="50"/>
        <v>0</v>
      </c>
      <c r="Y527">
        <f t="shared" si="50"/>
        <v>1450.05</v>
      </c>
      <c r="Z527">
        <f t="shared" si="50"/>
        <v>952</v>
      </c>
      <c r="AA527">
        <f t="shared" si="50"/>
        <v>1764</v>
      </c>
      <c r="AB527">
        <f t="shared" si="50"/>
        <v>97.245000000000005</v>
      </c>
      <c r="AC527">
        <f t="shared" si="50"/>
        <v>3329.92</v>
      </c>
      <c r="AE527">
        <f>SUM(B527:AD527)</f>
        <v>47931.364999999998</v>
      </c>
    </row>
  </sheetData>
  <mergeCells count="75">
    <mergeCell ref="C509:L509"/>
    <mergeCell ref="M509:U509"/>
    <mergeCell ref="V509:AE509"/>
    <mergeCell ref="C469:L469"/>
    <mergeCell ref="M469:U469"/>
    <mergeCell ref="V469:AE469"/>
    <mergeCell ref="C489:L489"/>
    <mergeCell ref="M489:U489"/>
    <mergeCell ref="V489:AE489"/>
    <mergeCell ref="C448:L448"/>
    <mergeCell ref="M448:U448"/>
    <mergeCell ref="V448:AE448"/>
    <mergeCell ref="C384:L384"/>
    <mergeCell ref="M384:U384"/>
    <mergeCell ref="V384:AE384"/>
    <mergeCell ref="C407:L407"/>
    <mergeCell ref="M407:U407"/>
    <mergeCell ref="V407:AE407"/>
    <mergeCell ref="C427:L427"/>
    <mergeCell ref="M427:U427"/>
    <mergeCell ref="V427:AE427"/>
    <mergeCell ref="C344:L344"/>
    <mergeCell ref="M344:U344"/>
    <mergeCell ref="V344:AE344"/>
    <mergeCell ref="C364:L364"/>
    <mergeCell ref="M364:U364"/>
    <mergeCell ref="V364:AE364"/>
    <mergeCell ref="C282:L282"/>
    <mergeCell ref="M282:U282"/>
    <mergeCell ref="V282:AE282"/>
    <mergeCell ref="C302:L302"/>
    <mergeCell ref="M302:U302"/>
    <mergeCell ref="V302:AE302"/>
    <mergeCell ref="M259:U259"/>
    <mergeCell ref="V259:AE259"/>
    <mergeCell ref="C175:L175"/>
    <mergeCell ref="M175:U175"/>
    <mergeCell ref="V175:AE175"/>
    <mergeCell ref="C195:L195"/>
    <mergeCell ref="M195:U195"/>
    <mergeCell ref="V195:AE195"/>
    <mergeCell ref="C239:L239"/>
    <mergeCell ref="M239:U239"/>
    <mergeCell ref="V239:AE239"/>
    <mergeCell ref="C91:L91"/>
    <mergeCell ref="M91:U91"/>
    <mergeCell ref="V91:AE91"/>
    <mergeCell ref="C29:L29"/>
    <mergeCell ref="M29:U29"/>
    <mergeCell ref="V29:AE29"/>
    <mergeCell ref="C50:L50"/>
    <mergeCell ref="M50:U50"/>
    <mergeCell ref="V50:AE50"/>
    <mergeCell ref="C8:L8"/>
    <mergeCell ref="M8:U8"/>
    <mergeCell ref="V8:AE8"/>
    <mergeCell ref="C70:L70"/>
    <mergeCell ref="M70:U70"/>
    <mergeCell ref="V70:AE70"/>
    <mergeCell ref="C323:L323"/>
    <mergeCell ref="M323:U323"/>
    <mergeCell ref="V323:AE323"/>
    <mergeCell ref="C112:L112"/>
    <mergeCell ref="M112:U112"/>
    <mergeCell ref="V112:AE112"/>
    <mergeCell ref="C218:L218"/>
    <mergeCell ref="M218:U218"/>
    <mergeCell ref="V218:AE218"/>
    <mergeCell ref="C132:L132"/>
    <mergeCell ref="M132:U132"/>
    <mergeCell ref="V132:AE132"/>
    <mergeCell ref="C152:L152"/>
    <mergeCell ref="M152:U152"/>
    <mergeCell ref="V152:AE152"/>
    <mergeCell ref="C259:L259"/>
  </mergeCells>
  <pageMargins left="0.11811023622047245" right="0.11811023622047245" top="0.35433070866141736" bottom="0.15748031496062992" header="0.11811023622047245" footer="0.11811023622047245"/>
  <pageSetup paperSize="9" scale="7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2"/>
  <sheetViews>
    <sheetView tabSelected="1" workbookViewId="0">
      <selection activeCell="E24" sqref="E24"/>
    </sheetView>
  </sheetViews>
  <sheetFormatPr defaultRowHeight="15" x14ac:dyDescent="0.25"/>
  <cols>
    <col min="11" max="12" width="8.85546875" customWidth="1"/>
  </cols>
  <sheetData>
    <row r="2" spans="1:30" ht="18.75" x14ac:dyDescent="0.25">
      <c r="A2" s="1"/>
      <c r="B2" s="1"/>
      <c r="C2" s="1"/>
      <c r="D2" s="2"/>
      <c r="E2" s="2"/>
      <c r="F2" s="1"/>
      <c r="G2" s="3" t="s">
        <v>0</v>
      </c>
      <c r="H2" s="2"/>
      <c r="I2" s="2"/>
      <c r="J2" s="2"/>
      <c r="K2" s="2"/>
      <c r="L2" s="1"/>
      <c r="M2" s="2"/>
      <c r="N2" s="2"/>
      <c r="O2" s="2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2"/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x14ac:dyDescent="0.25">
      <c r="A5" s="7" t="s">
        <v>81</v>
      </c>
      <c r="B5" s="8"/>
      <c r="C5" s="2"/>
      <c r="D5" s="2"/>
      <c r="E5" s="2"/>
      <c r="F5" s="1"/>
      <c r="G5" s="2"/>
      <c r="H5" s="2"/>
      <c r="I5" s="2"/>
      <c r="J5" s="2"/>
      <c r="K5" s="2"/>
      <c r="L5" s="2"/>
      <c r="M5" s="1"/>
      <c r="N5" s="1"/>
      <c r="O5" s="2"/>
      <c r="P5" s="1"/>
      <c r="Q5" s="1"/>
      <c r="R5" s="2" t="s">
        <v>1</v>
      </c>
      <c r="S5" s="1"/>
      <c r="T5" s="1"/>
      <c r="U5" s="1"/>
      <c r="V5" s="1"/>
      <c r="W5" s="1"/>
      <c r="X5" s="1"/>
      <c r="Y5" s="1"/>
      <c r="Z5" s="1" t="s">
        <v>2</v>
      </c>
      <c r="AA5" s="1"/>
      <c r="AB5" s="1"/>
      <c r="AC5" s="1"/>
      <c r="AD5" s="1"/>
    </row>
    <row r="6" spans="1:30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9"/>
      <c r="M7" s="2"/>
      <c r="N7" s="2"/>
      <c r="O7" s="2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x14ac:dyDescent="0.25">
      <c r="A8" s="9"/>
      <c r="B8" s="10"/>
      <c r="C8" s="11"/>
      <c r="D8" s="12" t="s">
        <v>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1"/>
      <c r="R8" s="11"/>
      <c r="S8" s="11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x14ac:dyDescent="0.25">
      <c r="A9" s="17"/>
      <c r="B9" s="29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0" t="s">
        <v>92</v>
      </c>
      <c r="M9" s="30"/>
      <c r="N9" s="30"/>
      <c r="O9" s="30"/>
      <c r="P9" s="30"/>
      <c r="Q9" s="30"/>
      <c r="R9" s="30"/>
      <c r="S9" s="30"/>
      <c r="T9" s="30"/>
      <c r="U9" s="29" t="s">
        <v>93</v>
      </c>
      <c r="V9" s="30"/>
      <c r="W9" s="30"/>
      <c r="X9" s="30"/>
      <c r="Y9" s="30"/>
      <c r="Z9" s="30"/>
      <c r="AA9" s="30"/>
      <c r="AB9" s="30"/>
      <c r="AC9" s="30"/>
      <c r="AD9" s="30"/>
    </row>
    <row r="10" spans="1:30" ht="36" x14ac:dyDescent="0.25">
      <c r="A10" s="18">
        <v>21</v>
      </c>
      <c r="B10" s="19" t="s">
        <v>5</v>
      </c>
      <c r="C10" s="19" t="s">
        <v>38</v>
      </c>
      <c r="D10" s="19" t="s">
        <v>6</v>
      </c>
      <c r="E10" s="19" t="s">
        <v>39</v>
      </c>
      <c r="F10" s="19" t="s">
        <v>15</v>
      </c>
      <c r="G10" s="19" t="s">
        <v>9</v>
      </c>
      <c r="H10" s="19" t="s">
        <v>10</v>
      </c>
      <c r="I10" s="19" t="s">
        <v>7</v>
      </c>
      <c r="J10" s="19" t="s">
        <v>40</v>
      </c>
      <c r="K10" s="19" t="s">
        <v>41</v>
      </c>
      <c r="L10" s="19" t="s">
        <v>13</v>
      </c>
      <c r="M10" s="20" t="s">
        <v>42</v>
      </c>
      <c r="N10" s="20" t="s">
        <v>28</v>
      </c>
      <c r="O10" s="22" t="s">
        <v>11</v>
      </c>
      <c r="P10" s="20" t="s">
        <v>8</v>
      </c>
      <c r="Q10" s="22" t="s">
        <v>14</v>
      </c>
      <c r="R10" s="20" t="s">
        <v>17</v>
      </c>
      <c r="S10" s="20" t="s">
        <v>16</v>
      </c>
      <c r="T10" s="22" t="s">
        <v>43</v>
      </c>
      <c r="U10" s="20" t="s">
        <v>44</v>
      </c>
      <c r="V10" s="22" t="s">
        <v>18</v>
      </c>
      <c r="W10" s="20" t="s">
        <v>45</v>
      </c>
      <c r="X10" s="22" t="s">
        <v>46</v>
      </c>
      <c r="Y10" s="20" t="s">
        <v>30</v>
      </c>
      <c r="Z10" s="22" t="s">
        <v>47</v>
      </c>
      <c r="AA10" s="20" t="s">
        <v>36</v>
      </c>
      <c r="AB10" s="19" t="s">
        <v>25</v>
      </c>
      <c r="AC10" s="19" t="s">
        <v>48</v>
      </c>
      <c r="AD10" s="19" t="s">
        <v>49</v>
      </c>
    </row>
    <row r="11" spans="1:30" x14ac:dyDescent="0.25">
      <c r="A11" s="21" t="s">
        <v>59</v>
      </c>
      <c r="B11" s="20"/>
      <c r="C11" s="20"/>
      <c r="D11" s="20"/>
      <c r="E11" s="23">
        <v>500</v>
      </c>
      <c r="F11" s="23"/>
      <c r="G11" s="23">
        <v>200</v>
      </c>
      <c r="H11" s="20"/>
      <c r="I11" s="23"/>
      <c r="J11" s="23"/>
      <c r="K11" s="23"/>
      <c r="L11" s="23"/>
      <c r="M11" s="20"/>
      <c r="N11" s="20">
        <v>1500</v>
      </c>
      <c r="O11" s="20">
        <v>1650</v>
      </c>
      <c r="P11" s="23"/>
      <c r="Q11" s="20"/>
      <c r="R11" s="23">
        <v>200</v>
      </c>
      <c r="S11" s="23"/>
      <c r="T11" s="23">
        <v>300</v>
      </c>
      <c r="U11" s="20"/>
      <c r="V11" s="20"/>
      <c r="W11" s="20"/>
      <c r="X11" s="23"/>
      <c r="Y11" s="20"/>
      <c r="Z11" s="23"/>
      <c r="AA11" s="23"/>
      <c r="AB11" s="23">
        <v>150</v>
      </c>
      <c r="AC11" s="23"/>
      <c r="AD11" s="23"/>
    </row>
    <row r="12" spans="1:30" x14ac:dyDescent="0.25">
      <c r="A12" s="21" t="s">
        <v>5</v>
      </c>
      <c r="B12" s="20">
        <v>1450</v>
      </c>
      <c r="C12" s="20"/>
      <c r="D12" s="20"/>
      <c r="E12" s="23"/>
      <c r="F12" s="23"/>
      <c r="G12" s="23"/>
      <c r="H12" s="20"/>
      <c r="I12" s="23"/>
      <c r="J12" s="23"/>
      <c r="K12" s="23"/>
      <c r="L12" s="23"/>
      <c r="M12" s="23"/>
      <c r="N12" s="20"/>
      <c r="O12" s="20"/>
      <c r="P12" s="23"/>
      <c r="Q12" s="20"/>
      <c r="R12" s="23"/>
      <c r="S12" s="23"/>
      <c r="T12" s="23">
        <v>300</v>
      </c>
      <c r="U12" s="20">
        <v>100</v>
      </c>
      <c r="V12" s="20"/>
      <c r="W12" s="20"/>
      <c r="X12" s="23"/>
      <c r="Y12" s="20"/>
      <c r="Z12" s="23"/>
      <c r="AA12" s="23"/>
      <c r="AB12" s="23">
        <v>100</v>
      </c>
      <c r="AC12" s="23"/>
      <c r="AD12" s="23"/>
    </row>
    <row r="13" spans="1:30" ht="24" x14ac:dyDescent="0.25">
      <c r="A13" s="21" t="s">
        <v>99</v>
      </c>
      <c r="B13" s="20"/>
      <c r="C13" s="20"/>
      <c r="D13" s="20"/>
      <c r="E13" s="23"/>
      <c r="F13" s="23"/>
      <c r="G13" s="23"/>
      <c r="H13" s="20"/>
      <c r="I13" s="23"/>
      <c r="J13" s="23"/>
      <c r="K13" s="23"/>
      <c r="L13" s="23"/>
      <c r="M13" s="23"/>
      <c r="N13" s="20"/>
      <c r="O13" s="20"/>
      <c r="P13" s="23"/>
      <c r="Q13" s="20"/>
      <c r="R13" s="23"/>
      <c r="S13" s="23"/>
      <c r="T13" s="23"/>
      <c r="U13" s="20"/>
      <c r="V13" s="20">
        <v>100</v>
      </c>
      <c r="W13" s="20"/>
      <c r="X13" s="23"/>
      <c r="Y13" s="20"/>
      <c r="Z13" s="23">
        <v>500</v>
      </c>
      <c r="AA13" s="23"/>
      <c r="AB13" s="23"/>
      <c r="AC13" s="23"/>
      <c r="AD13" s="23"/>
    </row>
    <row r="14" spans="1:30" x14ac:dyDescent="0.25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x14ac:dyDescent="0.25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x14ac:dyDescent="0.25">
      <c r="A16" s="25" t="s">
        <v>19</v>
      </c>
      <c r="B16" s="26">
        <f t="shared" ref="B16:AD16" si="0">B11+B12+B13+B14+B15</f>
        <v>1450</v>
      </c>
      <c r="C16" s="26">
        <f t="shared" si="0"/>
        <v>0</v>
      </c>
      <c r="D16" s="26">
        <f t="shared" si="0"/>
        <v>0</v>
      </c>
      <c r="E16" s="26">
        <f t="shared" si="0"/>
        <v>500</v>
      </c>
      <c r="F16" s="26">
        <f t="shared" si="0"/>
        <v>0</v>
      </c>
      <c r="G16" s="26">
        <f t="shared" si="0"/>
        <v>200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1500</v>
      </c>
      <c r="O16" s="26">
        <f t="shared" si="0"/>
        <v>1650</v>
      </c>
      <c r="P16" s="26">
        <f t="shared" si="0"/>
        <v>0</v>
      </c>
      <c r="Q16" s="26">
        <f t="shared" si="0"/>
        <v>0</v>
      </c>
      <c r="R16" s="26">
        <f t="shared" si="0"/>
        <v>200</v>
      </c>
      <c r="S16" s="26">
        <f t="shared" si="0"/>
        <v>0</v>
      </c>
      <c r="T16" s="26">
        <f t="shared" si="0"/>
        <v>600</v>
      </c>
      <c r="U16" s="26">
        <f t="shared" si="0"/>
        <v>100</v>
      </c>
      <c r="V16" s="26">
        <f t="shared" si="0"/>
        <v>100</v>
      </c>
      <c r="W16" s="26">
        <f t="shared" si="0"/>
        <v>0</v>
      </c>
      <c r="X16" s="26">
        <f t="shared" si="0"/>
        <v>0</v>
      </c>
      <c r="Y16" s="26">
        <f t="shared" si="0"/>
        <v>0</v>
      </c>
      <c r="Z16" s="26">
        <f t="shared" si="0"/>
        <v>500</v>
      </c>
      <c r="AA16" s="26">
        <f t="shared" si="0"/>
        <v>0</v>
      </c>
      <c r="AB16" s="26">
        <f t="shared" si="0"/>
        <v>250</v>
      </c>
      <c r="AC16" s="26">
        <f t="shared" si="0"/>
        <v>0</v>
      </c>
      <c r="AD16" s="26">
        <f t="shared" si="0"/>
        <v>0</v>
      </c>
    </row>
    <row r="17" spans="1:30" x14ac:dyDescent="0.25">
      <c r="A17" s="24" t="s">
        <v>20</v>
      </c>
      <c r="B17" s="23">
        <v>125</v>
      </c>
      <c r="C17" s="23">
        <v>60</v>
      </c>
      <c r="D17" s="23">
        <v>40</v>
      </c>
      <c r="E17" s="23">
        <v>55</v>
      </c>
      <c r="F17" s="23">
        <v>42</v>
      </c>
      <c r="G17" s="23">
        <v>35</v>
      </c>
      <c r="H17" s="23">
        <v>70</v>
      </c>
      <c r="I17" s="23">
        <v>678</v>
      </c>
      <c r="J17" s="23">
        <v>100</v>
      </c>
      <c r="K17" s="23">
        <v>63</v>
      </c>
      <c r="L17" s="23">
        <v>85</v>
      </c>
      <c r="M17" s="23">
        <v>68</v>
      </c>
      <c r="N17" s="23">
        <v>143</v>
      </c>
      <c r="O17" s="23">
        <v>420</v>
      </c>
      <c r="P17" s="23">
        <v>220</v>
      </c>
      <c r="Q17" s="23">
        <v>320</v>
      </c>
      <c r="R17" s="23">
        <v>240</v>
      </c>
      <c r="S17" s="23">
        <v>290</v>
      </c>
      <c r="T17" s="23">
        <v>600</v>
      </c>
      <c r="U17" s="23">
        <v>200</v>
      </c>
      <c r="V17" s="23">
        <v>1200</v>
      </c>
      <c r="W17" s="23">
        <v>145</v>
      </c>
      <c r="X17" s="23">
        <v>180</v>
      </c>
      <c r="Y17" s="23">
        <v>150</v>
      </c>
      <c r="Z17" s="23">
        <v>65</v>
      </c>
      <c r="AA17" s="23">
        <v>56</v>
      </c>
      <c r="AB17" s="23">
        <v>15</v>
      </c>
      <c r="AC17" s="23">
        <v>230</v>
      </c>
      <c r="AD17" s="23"/>
    </row>
    <row r="18" spans="1:30" x14ac:dyDescent="0.25">
      <c r="A18" s="25" t="s">
        <v>21</v>
      </c>
      <c r="B18" s="26">
        <f>B16*B17/1000</f>
        <v>181.25</v>
      </c>
      <c r="C18" s="26">
        <f t="shared" ref="C18:AD18" si="1">C16*C17/1000</f>
        <v>0</v>
      </c>
      <c r="D18" s="26">
        <f t="shared" si="1"/>
        <v>0</v>
      </c>
      <c r="E18" s="26">
        <f t="shared" si="1"/>
        <v>27.5</v>
      </c>
      <c r="F18" s="26">
        <f t="shared" si="1"/>
        <v>0</v>
      </c>
      <c r="G18" s="26">
        <f t="shared" si="1"/>
        <v>7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214.5</v>
      </c>
      <c r="O18" s="26">
        <f t="shared" si="1"/>
        <v>693</v>
      </c>
      <c r="P18" s="26">
        <f t="shared" si="1"/>
        <v>0</v>
      </c>
      <c r="Q18" s="26">
        <f t="shared" si="1"/>
        <v>0</v>
      </c>
      <c r="R18" s="26">
        <f t="shared" si="1"/>
        <v>48</v>
      </c>
      <c r="S18" s="26">
        <f t="shared" si="1"/>
        <v>0</v>
      </c>
      <c r="T18" s="26">
        <f t="shared" si="1"/>
        <v>360</v>
      </c>
      <c r="U18" s="26">
        <f t="shared" si="1"/>
        <v>20</v>
      </c>
      <c r="V18" s="26">
        <f t="shared" si="1"/>
        <v>120</v>
      </c>
      <c r="W18" s="26">
        <f t="shared" si="1"/>
        <v>0</v>
      </c>
      <c r="X18" s="26">
        <f t="shared" si="1"/>
        <v>0</v>
      </c>
      <c r="Y18" s="26">
        <f t="shared" si="1"/>
        <v>0</v>
      </c>
      <c r="Z18" s="26">
        <f t="shared" si="1"/>
        <v>32.5</v>
      </c>
      <c r="AA18" s="26">
        <f t="shared" si="1"/>
        <v>0</v>
      </c>
      <c r="AB18" s="26">
        <f t="shared" si="1"/>
        <v>3.75</v>
      </c>
      <c r="AC18" s="26">
        <f t="shared" si="1"/>
        <v>0</v>
      </c>
      <c r="AD18" s="26">
        <f t="shared" si="1"/>
        <v>0</v>
      </c>
    </row>
    <row r="19" spans="1:3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1" spans="1:30" x14ac:dyDescent="0.25">
      <c r="B21" t="s">
        <v>22</v>
      </c>
      <c r="K21" t="s">
        <v>23</v>
      </c>
    </row>
    <row r="23" spans="1:30" ht="18.75" x14ac:dyDescent="0.25">
      <c r="A23" s="1"/>
      <c r="B23" s="1"/>
      <c r="C23" s="1"/>
      <c r="D23" s="2"/>
      <c r="E23" s="2"/>
      <c r="F23" s="1"/>
      <c r="G23" s="3" t="s">
        <v>0</v>
      </c>
      <c r="H23" s="2"/>
      <c r="I23" s="2"/>
      <c r="J23" s="2"/>
      <c r="K23" s="2"/>
      <c r="L23" s="1"/>
      <c r="M23" s="2"/>
      <c r="N23" s="2"/>
      <c r="O23" s="2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1"/>
      <c r="R24" s="1"/>
      <c r="S24" s="1" t="s">
        <v>101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2"/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7" t="s">
        <v>82</v>
      </c>
      <c r="B26" s="8"/>
      <c r="C26" s="2"/>
      <c r="D26" s="2"/>
      <c r="E26" s="2"/>
      <c r="F26" s="1"/>
      <c r="G26" s="2"/>
      <c r="H26" s="2"/>
      <c r="I26" s="2"/>
      <c r="J26" s="2"/>
      <c r="K26" s="2"/>
      <c r="L26" s="2"/>
      <c r="M26" s="1"/>
      <c r="N26" s="1"/>
      <c r="O26" s="2"/>
      <c r="P26" s="1"/>
      <c r="Q26" s="1"/>
      <c r="R26" s="2" t="s">
        <v>1</v>
      </c>
      <c r="S26" s="1"/>
      <c r="T26" s="1"/>
      <c r="U26" s="1"/>
      <c r="V26" s="1"/>
      <c r="W26" s="1"/>
      <c r="X26" s="1"/>
      <c r="Y26" s="1"/>
      <c r="Z26" s="1" t="s">
        <v>2</v>
      </c>
      <c r="AA26" s="1"/>
      <c r="AB26" s="1"/>
      <c r="AC26" s="1"/>
      <c r="AD26" s="1"/>
    </row>
    <row r="27" spans="1:30" x14ac:dyDescent="0.25">
      <c r="A27" s="1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9"/>
      <c r="M28" s="2"/>
      <c r="N28" s="2"/>
      <c r="O28" s="2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9"/>
      <c r="B29" s="10"/>
      <c r="C29" s="11"/>
      <c r="D29" s="12" t="s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x14ac:dyDescent="0.25">
      <c r="A30" s="17"/>
      <c r="B30" s="29" t="s">
        <v>4</v>
      </c>
      <c r="C30" s="30"/>
      <c r="D30" s="30"/>
      <c r="E30" s="30"/>
      <c r="F30" s="30"/>
      <c r="G30" s="30"/>
      <c r="H30" s="30"/>
      <c r="I30" s="30"/>
      <c r="J30" s="30"/>
      <c r="K30" s="30"/>
      <c r="L30" s="30" t="s">
        <v>90</v>
      </c>
      <c r="M30" s="30"/>
      <c r="N30" s="30"/>
      <c r="O30" s="30"/>
      <c r="P30" s="30"/>
      <c r="Q30" s="30"/>
      <c r="R30" s="30"/>
      <c r="S30" s="30"/>
      <c r="T30" s="30"/>
      <c r="U30" s="29" t="s">
        <v>91</v>
      </c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36" x14ac:dyDescent="0.25">
      <c r="A31" s="18">
        <v>22</v>
      </c>
      <c r="B31" s="19" t="s">
        <v>5</v>
      </c>
      <c r="C31" s="19" t="s">
        <v>38</v>
      </c>
      <c r="D31" s="19" t="s">
        <v>6</v>
      </c>
      <c r="E31" s="19" t="s">
        <v>39</v>
      </c>
      <c r="F31" s="19" t="s">
        <v>15</v>
      </c>
      <c r="G31" s="19" t="s">
        <v>9</v>
      </c>
      <c r="H31" s="19" t="s">
        <v>10</v>
      </c>
      <c r="I31" s="19" t="s">
        <v>7</v>
      </c>
      <c r="J31" s="19" t="s">
        <v>40</v>
      </c>
      <c r="K31" s="19" t="s">
        <v>41</v>
      </c>
      <c r="L31" s="19" t="s">
        <v>13</v>
      </c>
      <c r="M31" s="20" t="s">
        <v>42</v>
      </c>
      <c r="N31" s="20" t="s">
        <v>28</v>
      </c>
      <c r="O31" s="22" t="s">
        <v>11</v>
      </c>
      <c r="P31" s="20" t="s">
        <v>8</v>
      </c>
      <c r="Q31" s="22" t="s">
        <v>14</v>
      </c>
      <c r="R31" s="20" t="s">
        <v>17</v>
      </c>
      <c r="S31" s="20" t="s">
        <v>16</v>
      </c>
      <c r="T31" s="22" t="s">
        <v>43</v>
      </c>
      <c r="U31" s="20" t="s">
        <v>44</v>
      </c>
      <c r="V31" s="22" t="s">
        <v>18</v>
      </c>
      <c r="W31" s="20" t="s">
        <v>45</v>
      </c>
      <c r="X31" s="22" t="s">
        <v>46</v>
      </c>
      <c r="Y31" s="20" t="s">
        <v>30</v>
      </c>
      <c r="Z31" s="22" t="s">
        <v>47</v>
      </c>
      <c r="AA31" s="20" t="s">
        <v>36</v>
      </c>
      <c r="AB31" s="19" t="s">
        <v>25</v>
      </c>
      <c r="AC31" s="19" t="s">
        <v>48</v>
      </c>
      <c r="AD31" s="19" t="s">
        <v>49</v>
      </c>
    </row>
    <row r="32" spans="1:30" ht="24" x14ac:dyDescent="0.25">
      <c r="A32" s="21" t="s">
        <v>62</v>
      </c>
      <c r="B32" s="20"/>
      <c r="C32" s="20"/>
      <c r="D32" s="20"/>
      <c r="E32" s="23">
        <v>1000</v>
      </c>
      <c r="F32" s="23"/>
      <c r="G32" s="23">
        <v>200</v>
      </c>
      <c r="H32" s="20">
        <v>400</v>
      </c>
      <c r="I32" s="23"/>
      <c r="J32" s="23"/>
      <c r="K32" s="23"/>
      <c r="L32" s="23">
        <v>500</v>
      </c>
      <c r="M32" s="20"/>
      <c r="N32" s="20"/>
      <c r="O32" s="20"/>
      <c r="P32" s="23"/>
      <c r="Q32" s="20"/>
      <c r="R32" s="23">
        <v>200</v>
      </c>
      <c r="S32" s="23"/>
      <c r="T32" s="23">
        <v>200</v>
      </c>
      <c r="U32" s="20">
        <v>100</v>
      </c>
      <c r="V32" s="20"/>
      <c r="W32" s="20"/>
      <c r="X32" s="23"/>
      <c r="Y32" s="20"/>
      <c r="Z32" s="23"/>
      <c r="AA32" s="23"/>
      <c r="AB32" s="23"/>
      <c r="AC32" s="23"/>
      <c r="AD32" s="23"/>
    </row>
    <row r="33" spans="1:30" ht="36" x14ac:dyDescent="0.25">
      <c r="A33" s="21" t="s">
        <v>63</v>
      </c>
      <c r="B33" s="20"/>
      <c r="C33" s="20"/>
      <c r="D33" s="20"/>
      <c r="E33" s="23">
        <v>1500</v>
      </c>
      <c r="F33" s="23"/>
      <c r="G33" s="23">
        <v>200</v>
      </c>
      <c r="H33" s="20"/>
      <c r="I33" s="23"/>
      <c r="J33" s="23"/>
      <c r="K33" s="23"/>
      <c r="L33" s="23"/>
      <c r="M33" s="23"/>
      <c r="N33" s="20"/>
      <c r="O33" s="20">
        <v>1350</v>
      </c>
      <c r="P33" s="23"/>
      <c r="Q33" s="20"/>
      <c r="R33" s="23"/>
      <c r="S33" s="23"/>
      <c r="T33" s="23">
        <v>200</v>
      </c>
      <c r="U33" s="20">
        <v>100</v>
      </c>
      <c r="V33" s="20"/>
      <c r="W33" s="20"/>
      <c r="X33" s="23"/>
      <c r="Y33" s="20"/>
      <c r="Z33" s="23"/>
      <c r="AA33" s="23"/>
      <c r="AB33" s="23">
        <v>100</v>
      </c>
      <c r="AC33" s="23"/>
      <c r="AD33" s="23"/>
    </row>
    <row r="34" spans="1:30" x14ac:dyDescent="0.25">
      <c r="A34" s="21" t="s">
        <v>36</v>
      </c>
      <c r="B34" s="20"/>
      <c r="C34" s="20"/>
      <c r="D34" s="20"/>
      <c r="E34" s="23"/>
      <c r="F34" s="23"/>
      <c r="G34" s="23"/>
      <c r="H34" s="20"/>
      <c r="I34" s="23"/>
      <c r="J34" s="23"/>
      <c r="K34" s="23"/>
      <c r="L34" s="23"/>
      <c r="M34" s="23"/>
      <c r="N34" s="20"/>
      <c r="O34" s="20"/>
      <c r="P34" s="23"/>
      <c r="Q34" s="20"/>
      <c r="R34" s="23"/>
      <c r="S34" s="23"/>
      <c r="T34" s="23"/>
      <c r="U34" s="20"/>
      <c r="V34" s="20"/>
      <c r="W34" s="20"/>
      <c r="X34" s="23"/>
      <c r="Y34" s="20"/>
      <c r="Z34" s="23"/>
      <c r="AA34" s="23">
        <v>1500</v>
      </c>
      <c r="AB34" s="23"/>
      <c r="AC34" s="23"/>
      <c r="AD34" s="23"/>
    </row>
    <row r="35" spans="1:30" x14ac:dyDescent="0.25">
      <c r="A35" s="24" t="s">
        <v>100</v>
      </c>
      <c r="B35" s="23"/>
      <c r="C35" s="23"/>
      <c r="D35" s="23"/>
      <c r="E35" s="23"/>
      <c r="F35" s="23"/>
      <c r="G35" s="23"/>
      <c r="H35" s="23"/>
      <c r="I35" s="23">
        <v>900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500</v>
      </c>
      <c r="AA35" s="23"/>
      <c r="AB35" s="23"/>
      <c r="AC35" s="23"/>
      <c r="AD35" s="23"/>
    </row>
    <row r="36" spans="1:30" x14ac:dyDescent="0.25">
      <c r="A36" s="24" t="s">
        <v>64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2000</v>
      </c>
      <c r="X36" s="23"/>
      <c r="Y36" s="23"/>
      <c r="Z36" s="23"/>
      <c r="AA36" s="23"/>
      <c r="AB36" s="23"/>
      <c r="AC36" s="23"/>
      <c r="AD36" s="23"/>
    </row>
    <row r="37" spans="1:30" x14ac:dyDescent="0.25">
      <c r="A37" s="25" t="s">
        <v>19</v>
      </c>
      <c r="B37" s="26">
        <f t="shared" ref="B37:AD37" si="2">B32+B33+B34+B35+B36</f>
        <v>0</v>
      </c>
      <c r="C37" s="26">
        <f t="shared" si="2"/>
        <v>0</v>
      </c>
      <c r="D37" s="26">
        <f t="shared" si="2"/>
        <v>0</v>
      </c>
      <c r="E37" s="26">
        <f t="shared" si="2"/>
        <v>2500</v>
      </c>
      <c r="F37" s="26">
        <f t="shared" si="2"/>
        <v>0</v>
      </c>
      <c r="G37" s="26">
        <f t="shared" si="2"/>
        <v>400</v>
      </c>
      <c r="H37" s="26">
        <f t="shared" si="2"/>
        <v>400</v>
      </c>
      <c r="I37" s="26">
        <f t="shared" si="2"/>
        <v>900</v>
      </c>
      <c r="J37" s="26">
        <f t="shared" si="2"/>
        <v>0</v>
      </c>
      <c r="K37" s="26">
        <f t="shared" si="2"/>
        <v>0</v>
      </c>
      <c r="L37" s="26">
        <f t="shared" si="2"/>
        <v>500</v>
      </c>
      <c r="M37" s="26">
        <f t="shared" si="2"/>
        <v>0</v>
      </c>
      <c r="N37" s="26">
        <f t="shared" si="2"/>
        <v>0</v>
      </c>
      <c r="O37" s="26">
        <f t="shared" si="2"/>
        <v>1350</v>
      </c>
      <c r="P37" s="26">
        <f t="shared" si="2"/>
        <v>0</v>
      </c>
      <c r="Q37" s="26">
        <f t="shared" si="2"/>
        <v>0</v>
      </c>
      <c r="R37" s="26">
        <f t="shared" si="2"/>
        <v>200</v>
      </c>
      <c r="S37" s="26">
        <f t="shared" si="2"/>
        <v>0</v>
      </c>
      <c r="T37" s="26">
        <f t="shared" si="2"/>
        <v>400</v>
      </c>
      <c r="U37" s="26">
        <f t="shared" si="2"/>
        <v>200</v>
      </c>
      <c r="V37" s="26">
        <f t="shared" si="2"/>
        <v>0</v>
      </c>
      <c r="W37" s="26">
        <f t="shared" si="2"/>
        <v>2000</v>
      </c>
      <c r="X37" s="26">
        <f t="shared" si="2"/>
        <v>0</v>
      </c>
      <c r="Y37" s="26">
        <f t="shared" si="2"/>
        <v>0</v>
      </c>
      <c r="Z37" s="26">
        <f t="shared" si="2"/>
        <v>500</v>
      </c>
      <c r="AA37" s="26">
        <f t="shared" si="2"/>
        <v>1500</v>
      </c>
      <c r="AB37" s="26">
        <f t="shared" si="2"/>
        <v>100</v>
      </c>
      <c r="AC37" s="26">
        <f t="shared" si="2"/>
        <v>0</v>
      </c>
      <c r="AD37" s="26">
        <f t="shared" si="2"/>
        <v>0</v>
      </c>
    </row>
    <row r="38" spans="1:30" x14ac:dyDescent="0.25">
      <c r="A38" s="24" t="s">
        <v>20</v>
      </c>
      <c r="B38" s="23">
        <v>125</v>
      </c>
      <c r="C38" s="23">
        <v>60</v>
      </c>
      <c r="D38" s="23">
        <v>40</v>
      </c>
      <c r="E38" s="23">
        <v>55</v>
      </c>
      <c r="F38" s="23">
        <v>42</v>
      </c>
      <c r="G38" s="23">
        <v>35</v>
      </c>
      <c r="H38" s="23">
        <v>70</v>
      </c>
      <c r="I38" s="23">
        <v>678</v>
      </c>
      <c r="J38" s="23">
        <v>100</v>
      </c>
      <c r="K38" s="23">
        <v>63</v>
      </c>
      <c r="L38" s="23">
        <v>85</v>
      </c>
      <c r="M38" s="23">
        <v>68</v>
      </c>
      <c r="N38" s="23">
        <v>143</v>
      </c>
      <c r="O38" s="23">
        <v>420</v>
      </c>
      <c r="P38" s="23">
        <v>220</v>
      </c>
      <c r="Q38" s="23">
        <v>320</v>
      </c>
      <c r="R38" s="23">
        <v>240</v>
      </c>
      <c r="S38" s="23">
        <v>290</v>
      </c>
      <c r="T38" s="23">
        <v>600</v>
      </c>
      <c r="U38" s="23">
        <v>200</v>
      </c>
      <c r="V38" s="23">
        <v>1200</v>
      </c>
      <c r="W38" s="23">
        <v>145</v>
      </c>
      <c r="X38" s="23">
        <v>180</v>
      </c>
      <c r="Y38" s="23">
        <v>150</v>
      </c>
      <c r="Z38" s="23">
        <v>65</v>
      </c>
      <c r="AA38" s="23">
        <v>56</v>
      </c>
      <c r="AB38" s="23">
        <v>15</v>
      </c>
      <c r="AC38" s="23">
        <v>230</v>
      </c>
      <c r="AD38" s="23"/>
    </row>
    <row r="39" spans="1:30" x14ac:dyDescent="0.25">
      <c r="A39" s="25" t="s">
        <v>21</v>
      </c>
      <c r="B39" s="26">
        <f>B37*B38/1000</f>
        <v>0</v>
      </c>
      <c r="C39" s="26">
        <f t="shared" ref="C39:AD39" si="3">C37*C38/1000</f>
        <v>0</v>
      </c>
      <c r="D39" s="26">
        <f t="shared" si="3"/>
        <v>0</v>
      </c>
      <c r="E39" s="26">
        <f t="shared" si="3"/>
        <v>137.5</v>
      </c>
      <c r="F39" s="26">
        <f t="shared" si="3"/>
        <v>0</v>
      </c>
      <c r="G39" s="26">
        <f t="shared" si="3"/>
        <v>14</v>
      </c>
      <c r="H39" s="26">
        <f t="shared" si="3"/>
        <v>28</v>
      </c>
      <c r="I39" s="26">
        <f t="shared" si="3"/>
        <v>610.20000000000005</v>
      </c>
      <c r="J39" s="26">
        <f t="shared" si="3"/>
        <v>0</v>
      </c>
      <c r="K39" s="26">
        <f t="shared" si="3"/>
        <v>0</v>
      </c>
      <c r="L39" s="26">
        <f t="shared" si="3"/>
        <v>42.5</v>
      </c>
      <c r="M39" s="26">
        <f t="shared" si="3"/>
        <v>0</v>
      </c>
      <c r="N39" s="26">
        <f t="shared" si="3"/>
        <v>0</v>
      </c>
      <c r="O39" s="26">
        <f t="shared" si="3"/>
        <v>567</v>
      </c>
      <c r="P39" s="26">
        <f t="shared" si="3"/>
        <v>0</v>
      </c>
      <c r="Q39" s="26">
        <f t="shared" si="3"/>
        <v>0</v>
      </c>
      <c r="R39" s="26">
        <f t="shared" si="3"/>
        <v>48</v>
      </c>
      <c r="S39" s="26">
        <f t="shared" si="3"/>
        <v>0</v>
      </c>
      <c r="T39" s="26">
        <f t="shared" si="3"/>
        <v>240</v>
      </c>
      <c r="U39" s="26">
        <f t="shared" si="3"/>
        <v>40</v>
      </c>
      <c r="V39" s="26">
        <f t="shared" si="3"/>
        <v>0</v>
      </c>
      <c r="W39" s="26">
        <f t="shared" si="3"/>
        <v>290</v>
      </c>
      <c r="X39" s="26">
        <f t="shared" si="3"/>
        <v>0</v>
      </c>
      <c r="Y39" s="26">
        <f t="shared" si="3"/>
        <v>0</v>
      </c>
      <c r="Z39" s="26">
        <f t="shared" si="3"/>
        <v>32.5</v>
      </c>
      <c r="AA39" s="26">
        <f t="shared" si="3"/>
        <v>84</v>
      </c>
      <c r="AB39" s="26">
        <f t="shared" si="3"/>
        <v>1.5</v>
      </c>
      <c r="AC39" s="26">
        <f t="shared" si="3"/>
        <v>0</v>
      </c>
      <c r="AD39" s="26">
        <f t="shared" si="3"/>
        <v>0</v>
      </c>
    </row>
    <row r="40" spans="1:3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2" spans="1:30" x14ac:dyDescent="0.25">
      <c r="B42" t="s">
        <v>22</v>
      </c>
      <c r="K42" t="s">
        <v>23</v>
      </c>
    </row>
  </sheetData>
  <mergeCells count="6">
    <mergeCell ref="B9:K9"/>
    <mergeCell ref="L9:T9"/>
    <mergeCell ref="U9:AD9"/>
    <mergeCell ref="B30:K30"/>
    <mergeCell ref="L30:T30"/>
    <mergeCell ref="U30:AD3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2"/>
  <sheetViews>
    <sheetView topLeftCell="V1" workbookViewId="0">
      <selection activeCell="AH17" sqref="AH17"/>
    </sheetView>
  </sheetViews>
  <sheetFormatPr defaultRowHeight="15" x14ac:dyDescent="0.25"/>
  <sheetData>
    <row r="3" spans="2:31" ht="18.75" x14ac:dyDescent="0.25">
      <c r="B3" s="1"/>
      <c r="C3" s="1"/>
      <c r="D3" s="1"/>
      <c r="E3" s="2"/>
      <c r="F3" s="2"/>
      <c r="G3" s="1"/>
      <c r="H3" s="3" t="s">
        <v>0</v>
      </c>
      <c r="I3" s="2"/>
      <c r="J3" s="2"/>
      <c r="K3" s="2"/>
      <c r="L3" s="2"/>
      <c r="M3" s="1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x14ac:dyDescent="0.25">
      <c r="B5" s="1"/>
      <c r="C5" s="2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.75" x14ac:dyDescent="0.25">
      <c r="B6" s="7" t="s">
        <v>80</v>
      </c>
      <c r="C6" s="8"/>
      <c r="D6" s="2"/>
      <c r="E6" s="2"/>
      <c r="F6" s="2"/>
      <c r="G6" s="1"/>
      <c r="H6" s="2"/>
      <c r="I6" s="2"/>
      <c r="J6" s="2"/>
      <c r="K6" s="2"/>
      <c r="L6" s="2"/>
      <c r="M6" s="2"/>
      <c r="N6" s="1"/>
      <c r="O6" s="1"/>
      <c r="P6" s="2"/>
      <c r="Q6" s="1"/>
      <c r="R6" s="1"/>
      <c r="S6" s="2" t="s">
        <v>1</v>
      </c>
      <c r="T6" s="1"/>
      <c r="U6" s="1"/>
      <c r="V6" s="1"/>
      <c r="W6" s="1"/>
      <c r="X6" s="1"/>
      <c r="Y6" s="1"/>
      <c r="Z6" s="1"/>
      <c r="AA6" s="1" t="s">
        <v>2</v>
      </c>
      <c r="AB6" s="1"/>
      <c r="AC6" s="1"/>
      <c r="AD6" s="1"/>
      <c r="AE6" s="1"/>
    </row>
    <row r="7" spans="2:31" x14ac:dyDescent="0.25">
      <c r="B7" s="1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2"/>
      <c r="O8" s="2"/>
      <c r="P8" s="2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 x14ac:dyDescent="0.25">
      <c r="B9" s="9"/>
      <c r="C9" s="10"/>
      <c r="D9" s="11"/>
      <c r="E9" s="12" t="s">
        <v>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1"/>
      <c r="S9" s="11"/>
      <c r="T9" s="11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2:31" x14ac:dyDescent="0.25">
      <c r="B10" s="17"/>
      <c r="C10" s="29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 t="s">
        <v>90</v>
      </c>
      <c r="N10" s="30"/>
      <c r="O10" s="30"/>
      <c r="P10" s="30"/>
      <c r="Q10" s="30"/>
      <c r="R10" s="30"/>
      <c r="S10" s="30"/>
      <c r="T10" s="30"/>
      <c r="U10" s="30"/>
      <c r="V10" s="29" t="s">
        <v>91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36" x14ac:dyDescent="0.25">
      <c r="B11" s="18">
        <v>20</v>
      </c>
      <c r="C11" s="19" t="s">
        <v>5</v>
      </c>
      <c r="D11" s="19" t="s">
        <v>38</v>
      </c>
      <c r="E11" s="19" t="s">
        <v>6</v>
      </c>
      <c r="F11" s="19" t="s">
        <v>39</v>
      </c>
      <c r="G11" s="19" t="s">
        <v>15</v>
      </c>
      <c r="H11" s="19" t="s">
        <v>9</v>
      </c>
      <c r="I11" s="19" t="s">
        <v>10</v>
      </c>
      <c r="J11" s="19" t="s">
        <v>7</v>
      </c>
      <c r="K11" s="19" t="s">
        <v>40</v>
      </c>
      <c r="L11" s="19" t="s">
        <v>41</v>
      </c>
      <c r="M11" s="19" t="s">
        <v>13</v>
      </c>
      <c r="N11" s="20" t="s">
        <v>42</v>
      </c>
      <c r="O11" s="20" t="s">
        <v>28</v>
      </c>
      <c r="P11" s="22" t="s">
        <v>11</v>
      </c>
      <c r="Q11" s="20" t="s">
        <v>8</v>
      </c>
      <c r="R11" s="22" t="s">
        <v>14</v>
      </c>
      <c r="S11" s="20" t="s">
        <v>17</v>
      </c>
      <c r="T11" s="20" t="s">
        <v>16</v>
      </c>
      <c r="U11" s="22" t="s">
        <v>43</v>
      </c>
      <c r="V11" s="20" t="s">
        <v>44</v>
      </c>
      <c r="W11" s="22" t="s">
        <v>18</v>
      </c>
      <c r="X11" s="20" t="s">
        <v>45</v>
      </c>
      <c r="Y11" s="22" t="s">
        <v>46</v>
      </c>
      <c r="Z11" s="20" t="s">
        <v>30</v>
      </c>
      <c r="AA11" s="22" t="s">
        <v>47</v>
      </c>
      <c r="AB11" s="20" t="s">
        <v>36</v>
      </c>
      <c r="AC11" s="19" t="s">
        <v>25</v>
      </c>
      <c r="AD11" s="19" t="s">
        <v>48</v>
      </c>
      <c r="AE11" s="19" t="s">
        <v>49</v>
      </c>
    </row>
    <row r="12" spans="2:31" ht="24" x14ac:dyDescent="0.25">
      <c r="B12" s="21" t="s">
        <v>24</v>
      </c>
      <c r="C12" s="20"/>
      <c r="D12" s="20">
        <v>1000</v>
      </c>
      <c r="E12" s="20"/>
      <c r="F12" s="23">
        <v>1000</v>
      </c>
      <c r="G12" s="23"/>
      <c r="H12" s="23">
        <v>200</v>
      </c>
      <c r="I12" s="20">
        <v>400</v>
      </c>
      <c r="J12" s="23"/>
      <c r="K12" s="23"/>
      <c r="L12" s="23"/>
      <c r="M12" s="23"/>
      <c r="N12" s="20"/>
      <c r="O12" s="20"/>
      <c r="P12" s="20">
        <v>1000</v>
      </c>
      <c r="Q12" s="23"/>
      <c r="R12" s="20"/>
      <c r="S12" s="23">
        <v>100</v>
      </c>
      <c r="T12" s="23"/>
      <c r="U12" s="23">
        <v>200</v>
      </c>
      <c r="V12" s="20">
        <v>100</v>
      </c>
      <c r="W12" s="20"/>
      <c r="X12" s="20"/>
      <c r="Y12" s="23"/>
      <c r="Z12" s="20"/>
      <c r="AA12" s="23"/>
      <c r="AB12" s="23"/>
      <c r="AC12" s="23">
        <v>100</v>
      </c>
      <c r="AD12" s="23"/>
      <c r="AE12" s="23"/>
    </row>
    <row r="13" spans="2:31" ht="36" x14ac:dyDescent="0.25">
      <c r="B13" s="21" t="s">
        <v>26</v>
      </c>
      <c r="C13" s="20"/>
      <c r="D13" s="20"/>
      <c r="E13" s="20"/>
      <c r="F13" s="23"/>
      <c r="G13" s="23"/>
      <c r="H13" s="23">
        <v>200</v>
      </c>
      <c r="I13" s="20"/>
      <c r="J13" s="23"/>
      <c r="K13" s="23"/>
      <c r="L13" s="23"/>
      <c r="M13" s="23"/>
      <c r="N13" s="23"/>
      <c r="O13" s="20"/>
      <c r="P13" s="20"/>
      <c r="Q13" s="23"/>
      <c r="R13" s="20">
        <v>1800</v>
      </c>
      <c r="S13" s="23"/>
      <c r="T13" s="23"/>
      <c r="U13" s="23"/>
      <c r="V13" s="20">
        <v>100</v>
      </c>
      <c r="W13" s="20"/>
      <c r="X13" s="20"/>
      <c r="Y13" s="23"/>
      <c r="Z13" s="20"/>
      <c r="AA13" s="23"/>
      <c r="AB13" s="23"/>
      <c r="AC13" s="23">
        <v>100</v>
      </c>
      <c r="AD13" s="23"/>
      <c r="AE13" s="23"/>
    </row>
    <row r="14" spans="2:31" x14ac:dyDescent="0.25">
      <c r="B14" s="21" t="s">
        <v>36</v>
      </c>
      <c r="C14" s="20"/>
      <c r="D14" s="20"/>
      <c r="E14" s="20"/>
      <c r="F14" s="23"/>
      <c r="G14" s="23"/>
      <c r="H14" s="23"/>
      <c r="I14" s="20"/>
      <c r="J14" s="23"/>
      <c r="K14" s="23"/>
      <c r="L14" s="23"/>
      <c r="M14" s="23"/>
      <c r="N14" s="23"/>
      <c r="O14" s="20"/>
      <c r="P14" s="20"/>
      <c r="Q14" s="23"/>
      <c r="R14" s="20"/>
      <c r="S14" s="23"/>
      <c r="T14" s="23"/>
      <c r="U14" s="23"/>
      <c r="V14" s="20"/>
      <c r="W14" s="20"/>
      <c r="X14" s="20"/>
      <c r="Y14" s="23"/>
      <c r="Z14" s="20"/>
      <c r="AA14" s="23"/>
      <c r="AB14" s="23">
        <v>1500</v>
      </c>
      <c r="AC14" s="23"/>
      <c r="AD14" s="23"/>
      <c r="AE14" s="23"/>
    </row>
    <row r="15" spans="2:31" x14ac:dyDescent="0.25">
      <c r="B15" s="24" t="s">
        <v>57</v>
      </c>
      <c r="C15" s="23"/>
      <c r="D15" s="23"/>
      <c r="E15" s="23"/>
      <c r="F15" s="23"/>
      <c r="G15" s="23"/>
      <c r="H15" s="23"/>
      <c r="I15" s="23"/>
      <c r="J15" s="23">
        <v>1000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500</v>
      </c>
      <c r="AB15" s="23"/>
      <c r="AC15" s="23"/>
      <c r="AD15" s="23"/>
      <c r="AE15" s="23"/>
    </row>
    <row r="16" spans="2:31" x14ac:dyDescent="0.25">
      <c r="B16" s="24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2" x14ac:dyDescent="0.25">
      <c r="B17" s="25" t="s">
        <v>19</v>
      </c>
      <c r="C17" s="26">
        <f t="shared" ref="C17:AE17" si="0">C12+C13+C14+C15+C16</f>
        <v>0</v>
      </c>
      <c r="D17" s="26">
        <f t="shared" si="0"/>
        <v>1000</v>
      </c>
      <c r="E17" s="26">
        <f t="shared" si="0"/>
        <v>0</v>
      </c>
      <c r="F17" s="26">
        <f t="shared" si="0"/>
        <v>1000</v>
      </c>
      <c r="G17" s="26">
        <f t="shared" si="0"/>
        <v>0</v>
      </c>
      <c r="H17" s="26">
        <f t="shared" si="0"/>
        <v>400</v>
      </c>
      <c r="I17" s="26">
        <f t="shared" si="0"/>
        <v>400</v>
      </c>
      <c r="J17" s="26">
        <f t="shared" si="0"/>
        <v>1000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1000</v>
      </c>
      <c r="Q17" s="26">
        <f t="shared" si="0"/>
        <v>0</v>
      </c>
      <c r="R17" s="26">
        <f t="shared" si="0"/>
        <v>1800</v>
      </c>
      <c r="S17" s="26">
        <f t="shared" si="0"/>
        <v>100</v>
      </c>
      <c r="T17" s="26">
        <f t="shared" si="0"/>
        <v>0</v>
      </c>
      <c r="U17" s="26">
        <f t="shared" si="0"/>
        <v>200</v>
      </c>
      <c r="V17" s="26">
        <f t="shared" si="0"/>
        <v>200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500</v>
      </c>
      <c r="AB17" s="26">
        <f t="shared" si="0"/>
        <v>1500</v>
      </c>
      <c r="AC17" s="26">
        <f t="shared" si="0"/>
        <v>200</v>
      </c>
      <c r="AD17" s="26">
        <f t="shared" si="0"/>
        <v>0</v>
      </c>
      <c r="AE17" s="26">
        <f t="shared" si="0"/>
        <v>0</v>
      </c>
    </row>
    <row r="18" spans="2:32" x14ac:dyDescent="0.25">
      <c r="B18" s="24" t="s">
        <v>20</v>
      </c>
      <c r="C18" s="23">
        <v>110</v>
      </c>
      <c r="D18" s="23">
        <v>60</v>
      </c>
      <c r="E18" s="23">
        <v>40</v>
      </c>
      <c r="F18" s="23">
        <v>55</v>
      </c>
      <c r="G18" s="23">
        <v>42</v>
      </c>
      <c r="H18" s="23">
        <v>35</v>
      </c>
      <c r="I18" s="23">
        <v>70</v>
      </c>
      <c r="J18" s="23">
        <v>678</v>
      </c>
      <c r="K18" s="23">
        <v>100</v>
      </c>
      <c r="L18" s="23">
        <v>63</v>
      </c>
      <c r="M18" s="23">
        <v>85</v>
      </c>
      <c r="N18" s="23">
        <v>68</v>
      </c>
      <c r="O18" s="23">
        <v>143</v>
      </c>
      <c r="P18" s="23">
        <v>420</v>
      </c>
      <c r="Q18" s="23">
        <v>220</v>
      </c>
      <c r="R18" s="23">
        <v>320</v>
      </c>
      <c r="S18" s="23">
        <v>240</v>
      </c>
      <c r="T18" s="23">
        <v>290</v>
      </c>
      <c r="U18" s="23">
        <v>600</v>
      </c>
      <c r="V18" s="23">
        <v>200</v>
      </c>
      <c r="W18" s="23">
        <v>1200</v>
      </c>
      <c r="X18" s="23">
        <v>145</v>
      </c>
      <c r="Y18" s="23">
        <v>180</v>
      </c>
      <c r="Z18" s="23">
        <v>150</v>
      </c>
      <c r="AA18" s="23">
        <v>65</v>
      </c>
      <c r="AB18" s="23">
        <v>56</v>
      </c>
      <c r="AC18" s="23">
        <v>15</v>
      </c>
      <c r="AD18" s="23">
        <v>230</v>
      </c>
      <c r="AE18" s="23"/>
    </row>
    <row r="19" spans="2:32" x14ac:dyDescent="0.25">
      <c r="B19" s="25" t="s">
        <v>21</v>
      </c>
      <c r="C19" s="26">
        <f>C17*C18/1000</f>
        <v>0</v>
      </c>
      <c r="D19" s="26">
        <f t="shared" ref="D19:AE19" si="1">D17*D18/1000</f>
        <v>60</v>
      </c>
      <c r="E19" s="26">
        <f t="shared" si="1"/>
        <v>0</v>
      </c>
      <c r="F19" s="26">
        <f t="shared" si="1"/>
        <v>55</v>
      </c>
      <c r="G19" s="26">
        <f t="shared" si="1"/>
        <v>0</v>
      </c>
      <c r="H19" s="26">
        <f t="shared" si="1"/>
        <v>14</v>
      </c>
      <c r="I19" s="26">
        <f t="shared" si="1"/>
        <v>28</v>
      </c>
      <c r="J19" s="26">
        <f t="shared" si="1"/>
        <v>678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420</v>
      </c>
      <c r="Q19" s="26">
        <f t="shared" si="1"/>
        <v>0</v>
      </c>
      <c r="R19" s="26">
        <f t="shared" si="1"/>
        <v>576</v>
      </c>
      <c r="S19" s="26">
        <f t="shared" si="1"/>
        <v>24</v>
      </c>
      <c r="T19" s="26">
        <f t="shared" si="1"/>
        <v>0</v>
      </c>
      <c r="U19" s="26">
        <f t="shared" si="1"/>
        <v>120</v>
      </c>
      <c r="V19" s="26">
        <f t="shared" si="1"/>
        <v>40</v>
      </c>
      <c r="W19" s="26">
        <f t="shared" si="1"/>
        <v>0</v>
      </c>
      <c r="X19" s="26">
        <f t="shared" si="1"/>
        <v>0</v>
      </c>
      <c r="Y19" s="26">
        <f t="shared" si="1"/>
        <v>0</v>
      </c>
      <c r="Z19" s="26">
        <f t="shared" si="1"/>
        <v>0</v>
      </c>
      <c r="AA19" s="26">
        <f t="shared" si="1"/>
        <v>32.5</v>
      </c>
      <c r="AB19" s="26">
        <f t="shared" si="1"/>
        <v>84</v>
      </c>
      <c r="AC19" s="26">
        <f t="shared" si="1"/>
        <v>3</v>
      </c>
      <c r="AD19" s="26">
        <f t="shared" si="1"/>
        <v>0</v>
      </c>
      <c r="AE19" s="26">
        <f t="shared" si="1"/>
        <v>0</v>
      </c>
      <c r="AF19" s="27">
        <f>SUM(C19:AE19)</f>
        <v>2134.5</v>
      </c>
    </row>
    <row r="20" spans="2:32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2" spans="2:32" x14ac:dyDescent="0.25">
      <c r="C22" t="s">
        <v>22</v>
      </c>
      <c r="L22" t="s">
        <v>23</v>
      </c>
    </row>
  </sheetData>
  <mergeCells count="3">
    <mergeCell ref="C10:L10"/>
    <mergeCell ref="M10:U10"/>
    <mergeCell ref="V10:AE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2021-09-27T11:37:05Z</dcterms:modified>
</cp:coreProperties>
</file>