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3"/>
  </bookViews>
  <sheets>
    <sheet name="сентябрь" sheetId="1" r:id="rId1"/>
    <sheet name="Лист2" sheetId="2" r:id="rId2"/>
    <sheet name="октябрь" sheetId="3" r:id="rId3"/>
    <sheet name="Лист1" sheetId="4" r:id="rId4"/>
  </sheets>
  <calcPr calcId="144525"/>
</workbook>
</file>

<file path=xl/calcChain.xml><?xml version="1.0" encoding="utf-8"?>
<calcChain xmlns="http://schemas.openxmlformats.org/spreadsheetml/2006/main">
  <c r="AC80" i="4" l="1"/>
  <c r="Y80" i="4"/>
  <c r="U80" i="4"/>
  <c r="Q80" i="4"/>
  <c r="M80" i="4"/>
  <c r="I80" i="4"/>
  <c r="E80" i="4"/>
  <c r="AD78" i="4"/>
  <c r="AD80" i="4" s="1"/>
  <c r="AC78" i="4"/>
  <c r="AB78" i="4"/>
  <c r="AB80" i="4" s="1"/>
  <c r="AA78" i="4"/>
  <c r="AA80" i="4" s="1"/>
  <c r="Z78" i="4"/>
  <c r="Z80" i="4" s="1"/>
  <c r="Y78" i="4"/>
  <c r="X78" i="4"/>
  <c r="X80" i="4" s="1"/>
  <c r="W78" i="4"/>
  <c r="W80" i="4" s="1"/>
  <c r="V78" i="4"/>
  <c r="V80" i="4" s="1"/>
  <c r="U78" i="4"/>
  <c r="T78" i="4"/>
  <c r="T80" i="4" s="1"/>
  <c r="S78" i="4"/>
  <c r="S80" i="4" s="1"/>
  <c r="R78" i="4"/>
  <c r="R80" i="4" s="1"/>
  <c r="Q78" i="4"/>
  <c r="P78" i="4"/>
  <c r="P80" i="4" s="1"/>
  <c r="O78" i="4"/>
  <c r="O80" i="4" s="1"/>
  <c r="N78" i="4"/>
  <c r="N80" i="4" s="1"/>
  <c r="M78" i="4"/>
  <c r="L78" i="4"/>
  <c r="L80" i="4" s="1"/>
  <c r="K78" i="4"/>
  <c r="K80" i="4" s="1"/>
  <c r="J78" i="4"/>
  <c r="J80" i="4" s="1"/>
  <c r="I78" i="4"/>
  <c r="H78" i="4"/>
  <c r="H80" i="4" s="1"/>
  <c r="G78" i="4"/>
  <c r="G80" i="4" s="1"/>
  <c r="F78" i="4"/>
  <c r="F80" i="4" s="1"/>
  <c r="E78" i="4"/>
  <c r="D78" i="4"/>
  <c r="D80" i="4" s="1"/>
  <c r="C78" i="4"/>
  <c r="C80" i="4" s="1"/>
  <c r="B78" i="4"/>
  <c r="B80" i="4" s="1"/>
  <c r="AB59" i="4"/>
  <c r="X59" i="4"/>
  <c r="T59" i="4"/>
  <c r="P59" i="4"/>
  <c r="L59" i="4"/>
  <c r="H59" i="4"/>
  <c r="D59" i="4"/>
  <c r="AD57" i="4"/>
  <c r="AD59" i="4" s="1"/>
  <c r="AC57" i="4"/>
  <c r="AC59" i="4" s="1"/>
  <c r="AB57" i="4"/>
  <c r="AA57" i="4"/>
  <c r="AA59" i="4" s="1"/>
  <c r="Z57" i="4"/>
  <c r="Z59" i="4" s="1"/>
  <c r="Y57" i="4"/>
  <c r="Y59" i="4" s="1"/>
  <c r="X57" i="4"/>
  <c r="W57" i="4"/>
  <c r="W59" i="4" s="1"/>
  <c r="V57" i="4"/>
  <c r="V59" i="4" s="1"/>
  <c r="U57" i="4"/>
  <c r="U59" i="4" s="1"/>
  <c r="T57" i="4"/>
  <c r="S57" i="4"/>
  <c r="S59" i="4" s="1"/>
  <c r="R57" i="4"/>
  <c r="R59" i="4" s="1"/>
  <c r="Q57" i="4"/>
  <c r="Q59" i="4" s="1"/>
  <c r="P57" i="4"/>
  <c r="O57" i="4"/>
  <c r="O59" i="4" s="1"/>
  <c r="N57" i="4"/>
  <c r="N59" i="4" s="1"/>
  <c r="M57" i="4"/>
  <c r="M59" i="4" s="1"/>
  <c r="L57" i="4"/>
  <c r="K57" i="4"/>
  <c r="K59" i="4" s="1"/>
  <c r="J57" i="4"/>
  <c r="J59" i="4" s="1"/>
  <c r="I57" i="4"/>
  <c r="I59" i="4" s="1"/>
  <c r="H57" i="4"/>
  <c r="G57" i="4"/>
  <c r="G59" i="4" s="1"/>
  <c r="F57" i="4"/>
  <c r="F59" i="4" s="1"/>
  <c r="E57" i="4"/>
  <c r="E59" i="4" s="1"/>
  <c r="D57" i="4"/>
  <c r="C57" i="4"/>
  <c r="C59" i="4" s="1"/>
  <c r="B57" i="4"/>
  <c r="B59" i="4" s="1"/>
  <c r="AA38" i="4"/>
  <c r="W38" i="4"/>
  <c r="S38" i="4"/>
  <c r="O38" i="4"/>
  <c r="K38" i="4"/>
  <c r="G38" i="4"/>
  <c r="C38" i="4"/>
  <c r="AD36" i="4"/>
  <c r="AD38" i="4" s="1"/>
  <c r="AC36" i="4"/>
  <c r="AC38" i="4" s="1"/>
  <c r="AB36" i="4"/>
  <c r="AB38" i="4" s="1"/>
  <c r="AA36" i="4"/>
  <c r="Z36" i="4"/>
  <c r="Z38" i="4" s="1"/>
  <c r="Y36" i="4"/>
  <c r="Y38" i="4" s="1"/>
  <c r="X36" i="4"/>
  <c r="X38" i="4" s="1"/>
  <c r="W36" i="4"/>
  <c r="V36" i="4"/>
  <c r="V38" i="4" s="1"/>
  <c r="U36" i="4"/>
  <c r="U38" i="4" s="1"/>
  <c r="T36" i="4"/>
  <c r="T38" i="4" s="1"/>
  <c r="S36" i="4"/>
  <c r="R36" i="4"/>
  <c r="R38" i="4" s="1"/>
  <c r="Q36" i="4"/>
  <c r="Q38" i="4" s="1"/>
  <c r="P36" i="4"/>
  <c r="P38" i="4" s="1"/>
  <c r="O36" i="4"/>
  <c r="N36" i="4"/>
  <c r="N38" i="4" s="1"/>
  <c r="M36" i="4"/>
  <c r="M38" i="4" s="1"/>
  <c r="L36" i="4"/>
  <c r="L38" i="4" s="1"/>
  <c r="K36" i="4"/>
  <c r="J36" i="4"/>
  <c r="J38" i="4" s="1"/>
  <c r="I36" i="4"/>
  <c r="I38" i="4" s="1"/>
  <c r="H36" i="4"/>
  <c r="H38" i="4" s="1"/>
  <c r="G36" i="4"/>
  <c r="F36" i="4"/>
  <c r="F38" i="4" s="1"/>
  <c r="E36" i="4"/>
  <c r="E38" i="4" s="1"/>
  <c r="D36" i="4"/>
  <c r="D38" i="4" s="1"/>
  <c r="C36" i="4"/>
  <c r="B36" i="4"/>
  <c r="B38" i="4" s="1"/>
  <c r="AD17" i="4"/>
  <c r="Z17" i="4"/>
  <c r="V17" i="4"/>
  <c r="R17" i="4"/>
  <c r="N17" i="4"/>
  <c r="J17" i="4"/>
  <c r="F17" i="4"/>
  <c r="B17" i="4"/>
  <c r="AD15" i="4"/>
  <c r="AC15" i="4"/>
  <c r="AC17" i="4" s="1"/>
  <c r="AB15" i="4"/>
  <c r="AB17" i="4" s="1"/>
  <c r="AA15" i="4"/>
  <c r="AA17" i="4" s="1"/>
  <c r="Z15" i="4"/>
  <c r="Y15" i="4"/>
  <c r="Y17" i="4" s="1"/>
  <c r="X15" i="4"/>
  <c r="X17" i="4" s="1"/>
  <c r="W15" i="4"/>
  <c r="W17" i="4" s="1"/>
  <c r="V15" i="4"/>
  <c r="U15" i="4"/>
  <c r="U17" i="4" s="1"/>
  <c r="T15" i="4"/>
  <c r="T17" i="4" s="1"/>
  <c r="S15" i="4"/>
  <c r="S17" i="4" s="1"/>
  <c r="R15" i="4"/>
  <c r="Q15" i="4"/>
  <c r="Q17" i="4" s="1"/>
  <c r="P15" i="4"/>
  <c r="P17" i="4" s="1"/>
  <c r="O15" i="4"/>
  <c r="O17" i="4" s="1"/>
  <c r="N15" i="4"/>
  <c r="M15" i="4"/>
  <c r="M17" i="4" s="1"/>
  <c r="L15" i="4"/>
  <c r="L17" i="4" s="1"/>
  <c r="K15" i="4"/>
  <c r="K17" i="4" s="1"/>
  <c r="J15" i="4"/>
  <c r="I15" i="4"/>
  <c r="I17" i="4" s="1"/>
  <c r="H15" i="4"/>
  <c r="H17" i="4" s="1"/>
  <c r="G15" i="4"/>
  <c r="G17" i="4" s="1"/>
  <c r="F15" i="4"/>
  <c r="E15" i="4"/>
  <c r="E17" i="4" s="1"/>
  <c r="D15" i="4"/>
  <c r="D17" i="4" s="1"/>
  <c r="C15" i="4"/>
  <c r="C17" i="4" s="1"/>
  <c r="B15" i="4"/>
  <c r="Y551" i="3"/>
  <c r="X551" i="3"/>
  <c r="V551" i="3"/>
  <c r="AC542" i="3"/>
  <c r="U542" i="3"/>
  <c r="M542" i="3"/>
  <c r="E542" i="3"/>
  <c r="AD540" i="3"/>
  <c r="AD542" i="3" s="1"/>
  <c r="AC540" i="3"/>
  <c r="AB540" i="3"/>
  <c r="AB542" i="3" s="1"/>
  <c r="AA540" i="3"/>
  <c r="AA542" i="3" s="1"/>
  <c r="Z540" i="3"/>
  <c r="Z542" i="3" s="1"/>
  <c r="Y540" i="3"/>
  <c r="Y542" i="3" s="1"/>
  <c r="X540" i="3"/>
  <c r="X542" i="3" s="1"/>
  <c r="W540" i="3"/>
  <c r="W542" i="3" s="1"/>
  <c r="V540" i="3"/>
  <c r="V542" i="3" s="1"/>
  <c r="U540" i="3"/>
  <c r="T540" i="3"/>
  <c r="T542" i="3" s="1"/>
  <c r="S540" i="3"/>
  <c r="S542" i="3" s="1"/>
  <c r="R540" i="3"/>
  <c r="R542" i="3" s="1"/>
  <c r="Q540" i="3"/>
  <c r="Q542" i="3" s="1"/>
  <c r="P540" i="3"/>
  <c r="P542" i="3" s="1"/>
  <c r="O540" i="3"/>
  <c r="O542" i="3" s="1"/>
  <c r="N540" i="3"/>
  <c r="N542" i="3" s="1"/>
  <c r="M540" i="3"/>
  <c r="L540" i="3"/>
  <c r="L542" i="3" s="1"/>
  <c r="K540" i="3"/>
  <c r="K542" i="3" s="1"/>
  <c r="J540" i="3"/>
  <c r="J542" i="3" s="1"/>
  <c r="I540" i="3"/>
  <c r="I542" i="3" s="1"/>
  <c r="H540" i="3"/>
  <c r="H542" i="3" s="1"/>
  <c r="G540" i="3"/>
  <c r="G542" i="3" s="1"/>
  <c r="F540" i="3"/>
  <c r="F542" i="3" s="1"/>
  <c r="E540" i="3"/>
  <c r="D540" i="3"/>
  <c r="D542" i="3" s="1"/>
  <c r="C540" i="3"/>
  <c r="C542" i="3" s="1"/>
  <c r="B540" i="3"/>
  <c r="B542" i="3" s="1"/>
  <c r="AC521" i="3"/>
  <c r="Y521" i="3"/>
  <c r="U521" i="3"/>
  <c r="Q521" i="3"/>
  <c r="M521" i="3"/>
  <c r="I521" i="3"/>
  <c r="E521" i="3"/>
  <c r="AD519" i="3"/>
  <c r="AD521" i="3" s="1"/>
  <c r="AC519" i="3"/>
  <c r="AB519" i="3"/>
  <c r="AB521" i="3" s="1"/>
  <c r="AA519" i="3"/>
  <c r="AA521" i="3" s="1"/>
  <c r="Z519" i="3"/>
  <c r="Z521" i="3" s="1"/>
  <c r="Y519" i="3"/>
  <c r="X519" i="3"/>
  <c r="X521" i="3" s="1"/>
  <c r="W519" i="3"/>
  <c r="W521" i="3" s="1"/>
  <c r="V519" i="3"/>
  <c r="V521" i="3" s="1"/>
  <c r="U519" i="3"/>
  <c r="T519" i="3"/>
  <c r="T521" i="3" s="1"/>
  <c r="S519" i="3"/>
  <c r="S521" i="3" s="1"/>
  <c r="R519" i="3"/>
  <c r="R521" i="3" s="1"/>
  <c r="Q519" i="3"/>
  <c r="P519" i="3"/>
  <c r="P521" i="3" s="1"/>
  <c r="O519" i="3"/>
  <c r="O521" i="3" s="1"/>
  <c r="N519" i="3"/>
  <c r="N521" i="3" s="1"/>
  <c r="M519" i="3"/>
  <c r="L519" i="3"/>
  <c r="L521" i="3" s="1"/>
  <c r="K519" i="3"/>
  <c r="K521" i="3" s="1"/>
  <c r="J519" i="3"/>
  <c r="J521" i="3" s="1"/>
  <c r="I519" i="3"/>
  <c r="H519" i="3"/>
  <c r="H521" i="3" s="1"/>
  <c r="G519" i="3"/>
  <c r="G521" i="3" s="1"/>
  <c r="F519" i="3"/>
  <c r="F521" i="3" s="1"/>
  <c r="E519" i="3"/>
  <c r="D519" i="3"/>
  <c r="D521" i="3" s="1"/>
  <c r="C519" i="3"/>
  <c r="C521" i="3" s="1"/>
  <c r="B519" i="3"/>
  <c r="B521" i="3" s="1"/>
  <c r="Y500" i="3"/>
  <c r="U500" i="3"/>
  <c r="Q500" i="3"/>
  <c r="I500" i="3"/>
  <c r="E500" i="3"/>
  <c r="AD498" i="3"/>
  <c r="AD500" i="3" s="1"/>
  <c r="AC498" i="3"/>
  <c r="AC500" i="3" s="1"/>
  <c r="AB498" i="3"/>
  <c r="AB500" i="3" s="1"/>
  <c r="AA498" i="3"/>
  <c r="AA500" i="3" s="1"/>
  <c r="Z498" i="3"/>
  <c r="Z500" i="3" s="1"/>
  <c r="Y498" i="3"/>
  <c r="X498" i="3"/>
  <c r="X500" i="3" s="1"/>
  <c r="W498" i="3"/>
  <c r="W500" i="3" s="1"/>
  <c r="V498" i="3"/>
  <c r="V500" i="3" s="1"/>
  <c r="U498" i="3"/>
  <c r="T498" i="3"/>
  <c r="T500" i="3" s="1"/>
  <c r="S498" i="3"/>
  <c r="S500" i="3" s="1"/>
  <c r="R498" i="3"/>
  <c r="R500" i="3" s="1"/>
  <c r="Q498" i="3"/>
  <c r="P498" i="3"/>
  <c r="P500" i="3" s="1"/>
  <c r="O498" i="3"/>
  <c r="O500" i="3" s="1"/>
  <c r="N498" i="3"/>
  <c r="N500" i="3" s="1"/>
  <c r="M498" i="3"/>
  <c r="M500" i="3" s="1"/>
  <c r="L498" i="3"/>
  <c r="L500" i="3" s="1"/>
  <c r="K498" i="3"/>
  <c r="K500" i="3" s="1"/>
  <c r="J498" i="3"/>
  <c r="J500" i="3" s="1"/>
  <c r="I498" i="3"/>
  <c r="H498" i="3"/>
  <c r="H500" i="3" s="1"/>
  <c r="G498" i="3"/>
  <c r="G500" i="3" s="1"/>
  <c r="F498" i="3"/>
  <c r="F500" i="3" s="1"/>
  <c r="E498" i="3"/>
  <c r="D498" i="3"/>
  <c r="D500" i="3" s="1"/>
  <c r="C498" i="3"/>
  <c r="C500" i="3" s="1"/>
  <c r="B498" i="3"/>
  <c r="B500" i="3" s="1"/>
  <c r="AE500" i="3" s="1"/>
  <c r="AD477" i="3"/>
  <c r="AD479" i="3" s="1"/>
  <c r="AC477" i="3"/>
  <c r="AC479" i="3" s="1"/>
  <c r="AB477" i="3"/>
  <c r="AB479" i="3" s="1"/>
  <c r="AA477" i="3"/>
  <c r="AA479" i="3" s="1"/>
  <c r="Z477" i="3"/>
  <c r="Z479" i="3" s="1"/>
  <c r="Y477" i="3"/>
  <c r="Y479" i="3" s="1"/>
  <c r="X477" i="3"/>
  <c r="X479" i="3" s="1"/>
  <c r="W477" i="3"/>
  <c r="W479" i="3" s="1"/>
  <c r="V477" i="3"/>
  <c r="V479" i="3" s="1"/>
  <c r="U477" i="3"/>
  <c r="U479" i="3" s="1"/>
  <c r="T477" i="3"/>
  <c r="T479" i="3" s="1"/>
  <c r="S477" i="3"/>
  <c r="S479" i="3" s="1"/>
  <c r="R477" i="3"/>
  <c r="R479" i="3" s="1"/>
  <c r="Q477" i="3"/>
  <c r="Q479" i="3" s="1"/>
  <c r="P477" i="3"/>
  <c r="P479" i="3" s="1"/>
  <c r="O477" i="3"/>
  <c r="O479" i="3" s="1"/>
  <c r="N477" i="3"/>
  <c r="N479" i="3" s="1"/>
  <c r="M477" i="3"/>
  <c r="M479" i="3" s="1"/>
  <c r="L477" i="3"/>
  <c r="L479" i="3" s="1"/>
  <c r="K477" i="3"/>
  <c r="K479" i="3" s="1"/>
  <c r="J477" i="3"/>
  <c r="J479" i="3" s="1"/>
  <c r="I477" i="3"/>
  <c r="I479" i="3" s="1"/>
  <c r="H477" i="3"/>
  <c r="H479" i="3" s="1"/>
  <c r="G477" i="3"/>
  <c r="G479" i="3" s="1"/>
  <c r="F477" i="3"/>
  <c r="F479" i="3" s="1"/>
  <c r="E477" i="3"/>
  <c r="E479" i="3" s="1"/>
  <c r="D477" i="3"/>
  <c r="D479" i="3" s="1"/>
  <c r="C477" i="3"/>
  <c r="C479" i="3" s="1"/>
  <c r="B477" i="3"/>
  <c r="B479" i="3" s="1"/>
  <c r="AE479" i="3" s="1"/>
  <c r="AD456" i="3"/>
  <c r="AD458" i="3" s="1"/>
  <c r="AC456" i="3"/>
  <c r="AC458" i="3" s="1"/>
  <c r="AB456" i="3"/>
  <c r="AB458" i="3" s="1"/>
  <c r="AA456" i="3"/>
  <c r="AA458" i="3" s="1"/>
  <c r="Z456" i="3"/>
  <c r="Z458" i="3" s="1"/>
  <c r="Y456" i="3"/>
  <c r="Y458" i="3" s="1"/>
  <c r="X456" i="3"/>
  <c r="X458" i="3" s="1"/>
  <c r="W456" i="3"/>
  <c r="W458" i="3" s="1"/>
  <c r="V456" i="3"/>
  <c r="V458" i="3" s="1"/>
  <c r="U456" i="3"/>
  <c r="U458" i="3" s="1"/>
  <c r="T456" i="3"/>
  <c r="T458" i="3" s="1"/>
  <c r="S456" i="3"/>
  <c r="S458" i="3" s="1"/>
  <c r="R456" i="3"/>
  <c r="R458" i="3" s="1"/>
  <c r="Q456" i="3"/>
  <c r="Q458" i="3" s="1"/>
  <c r="P456" i="3"/>
  <c r="P458" i="3" s="1"/>
  <c r="O456" i="3"/>
  <c r="O458" i="3" s="1"/>
  <c r="N456" i="3"/>
  <c r="N458" i="3" s="1"/>
  <c r="M456" i="3"/>
  <c r="M458" i="3" s="1"/>
  <c r="L456" i="3"/>
  <c r="L458" i="3" s="1"/>
  <c r="K456" i="3"/>
  <c r="K458" i="3" s="1"/>
  <c r="J456" i="3"/>
  <c r="J458" i="3" s="1"/>
  <c r="I456" i="3"/>
  <c r="I458" i="3" s="1"/>
  <c r="H456" i="3"/>
  <c r="H458" i="3" s="1"/>
  <c r="G456" i="3"/>
  <c r="G458" i="3" s="1"/>
  <c r="F456" i="3"/>
  <c r="F458" i="3" s="1"/>
  <c r="E456" i="3"/>
  <c r="E458" i="3" s="1"/>
  <c r="D456" i="3"/>
  <c r="D458" i="3" s="1"/>
  <c r="C456" i="3"/>
  <c r="C458" i="3" s="1"/>
  <c r="B456" i="3"/>
  <c r="B458" i="3" s="1"/>
  <c r="AE458" i="3" s="1"/>
  <c r="AC437" i="3"/>
  <c r="U437" i="3"/>
  <c r="M437" i="3"/>
  <c r="E437" i="3"/>
  <c r="AD435" i="3"/>
  <c r="AD437" i="3" s="1"/>
  <c r="AC435" i="3"/>
  <c r="AB435" i="3"/>
  <c r="AB437" i="3" s="1"/>
  <c r="AA435" i="3"/>
  <c r="AA437" i="3" s="1"/>
  <c r="Z435" i="3"/>
  <c r="Z437" i="3" s="1"/>
  <c r="Y435" i="3"/>
  <c r="Y437" i="3" s="1"/>
  <c r="X435" i="3"/>
  <c r="X437" i="3" s="1"/>
  <c r="W435" i="3"/>
  <c r="W437" i="3" s="1"/>
  <c r="V435" i="3"/>
  <c r="V437" i="3" s="1"/>
  <c r="U435" i="3"/>
  <c r="T435" i="3"/>
  <c r="T437" i="3" s="1"/>
  <c r="S435" i="3"/>
  <c r="S437" i="3" s="1"/>
  <c r="R435" i="3"/>
  <c r="R437" i="3" s="1"/>
  <c r="Q435" i="3"/>
  <c r="Q437" i="3" s="1"/>
  <c r="P435" i="3"/>
  <c r="P437" i="3" s="1"/>
  <c r="O435" i="3"/>
  <c r="O437" i="3" s="1"/>
  <c r="N435" i="3"/>
  <c r="N437" i="3" s="1"/>
  <c r="M435" i="3"/>
  <c r="L435" i="3"/>
  <c r="L437" i="3" s="1"/>
  <c r="K435" i="3"/>
  <c r="K437" i="3" s="1"/>
  <c r="J435" i="3"/>
  <c r="J437" i="3" s="1"/>
  <c r="I435" i="3"/>
  <c r="I437" i="3" s="1"/>
  <c r="H435" i="3"/>
  <c r="H437" i="3" s="1"/>
  <c r="G435" i="3"/>
  <c r="G437" i="3" s="1"/>
  <c r="F435" i="3"/>
  <c r="F437" i="3" s="1"/>
  <c r="E435" i="3"/>
  <c r="D435" i="3"/>
  <c r="D437" i="3" s="1"/>
  <c r="C435" i="3"/>
  <c r="C437" i="3" s="1"/>
  <c r="B435" i="3"/>
  <c r="B437" i="3" s="1"/>
  <c r="AC416" i="3"/>
  <c r="Y416" i="3"/>
  <c r="U416" i="3"/>
  <c r="Q416" i="3"/>
  <c r="M416" i="3"/>
  <c r="I416" i="3"/>
  <c r="E416" i="3"/>
  <c r="AD414" i="3"/>
  <c r="AD416" i="3" s="1"/>
  <c r="AC414" i="3"/>
  <c r="AB414" i="3"/>
  <c r="AB416" i="3" s="1"/>
  <c r="AA414" i="3"/>
  <c r="AA416" i="3" s="1"/>
  <c r="Z414" i="3"/>
  <c r="Z416" i="3" s="1"/>
  <c r="Y414" i="3"/>
  <c r="X414" i="3"/>
  <c r="X416" i="3" s="1"/>
  <c r="W414" i="3"/>
  <c r="W416" i="3" s="1"/>
  <c r="V414" i="3"/>
  <c r="V416" i="3" s="1"/>
  <c r="U414" i="3"/>
  <c r="T414" i="3"/>
  <c r="T416" i="3" s="1"/>
  <c r="S414" i="3"/>
  <c r="S416" i="3" s="1"/>
  <c r="R414" i="3"/>
  <c r="R416" i="3" s="1"/>
  <c r="Q414" i="3"/>
  <c r="P414" i="3"/>
  <c r="P416" i="3" s="1"/>
  <c r="O414" i="3"/>
  <c r="O416" i="3" s="1"/>
  <c r="N414" i="3"/>
  <c r="N416" i="3" s="1"/>
  <c r="M414" i="3"/>
  <c r="L414" i="3"/>
  <c r="L416" i="3" s="1"/>
  <c r="K414" i="3"/>
  <c r="K416" i="3" s="1"/>
  <c r="J414" i="3"/>
  <c r="J416" i="3" s="1"/>
  <c r="I414" i="3"/>
  <c r="H414" i="3"/>
  <c r="H416" i="3" s="1"/>
  <c r="G414" i="3"/>
  <c r="G416" i="3" s="1"/>
  <c r="F414" i="3"/>
  <c r="F416" i="3" s="1"/>
  <c r="E414" i="3"/>
  <c r="D414" i="3"/>
  <c r="D416" i="3" s="1"/>
  <c r="C414" i="3"/>
  <c r="C416" i="3" s="1"/>
  <c r="B414" i="3"/>
  <c r="B416" i="3" s="1"/>
  <c r="AE416" i="3" s="1"/>
  <c r="AD393" i="3"/>
  <c r="AD395" i="3" s="1"/>
  <c r="AC393" i="3"/>
  <c r="AC395" i="3" s="1"/>
  <c r="AB393" i="3"/>
  <c r="AB395" i="3" s="1"/>
  <c r="AA393" i="3"/>
  <c r="AA395" i="3" s="1"/>
  <c r="Z393" i="3"/>
  <c r="Z395" i="3" s="1"/>
  <c r="Y393" i="3"/>
  <c r="Y395" i="3" s="1"/>
  <c r="X393" i="3"/>
  <c r="X395" i="3" s="1"/>
  <c r="W393" i="3"/>
  <c r="W395" i="3" s="1"/>
  <c r="V393" i="3"/>
  <c r="V395" i="3" s="1"/>
  <c r="U393" i="3"/>
  <c r="U395" i="3" s="1"/>
  <c r="T393" i="3"/>
  <c r="T395" i="3" s="1"/>
  <c r="S393" i="3"/>
  <c r="S395" i="3" s="1"/>
  <c r="R393" i="3"/>
  <c r="R395" i="3" s="1"/>
  <c r="Q393" i="3"/>
  <c r="Q395" i="3" s="1"/>
  <c r="P393" i="3"/>
  <c r="P395" i="3" s="1"/>
  <c r="O393" i="3"/>
  <c r="O395" i="3" s="1"/>
  <c r="N393" i="3"/>
  <c r="N395" i="3" s="1"/>
  <c r="M393" i="3"/>
  <c r="M395" i="3" s="1"/>
  <c r="L393" i="3"/>
  <c r="L395" i="3" s="1"/>
  <c r="K393" i="3"/>
  <c r="K395" i="3" s="1"/>
  <c r="J393" i="3"/>
  <c r="J395" i="3" s="1"/>
  <c r="I393" i="3"/>
  <c r="I395" i="3" s="1"/>
  <c r="H393" i="3"/>
  <c r="H395" i="3" s="1"/>
  <c r="G393" i="3"/>
  <c r="G395" i="3" s="1"/>
  <c r="F393" i="3"/>
  <c r="F395" i="3" s="1"/>
  <c r="E393" i="3"/>
  <c r="E395" i="3" s="1"/>
  <c r="D393" i="3"/>
  <c r="D395" i="3" s="1"/>
  <c r="C393" i="3"/>
  <c r="C395" i="3" s="1"/>
  <c r="B393" i="3"/>
  <c r="B395" i="3" s="1"/>
  <c r="AE395" i="3" s="1"/>
  <c r="AD372" i="3"/>
  <c r="AD374" i="3" s="1"/>
  <c r="AC372" i="3"/>
  <c r="AC374" i="3" s="1"/>
  <c r="AB372" i="3"/>
  <c r="AB374" i="3" s="1"/>
  <c r="AA372" i="3"/>
  <c r="AA374" i="3" s="1"/>
  <c r="Z372" i="3"/>
  <c r="Z374" i="3" s="1"/>
  <c r="Y372" i="3"/>
  <c r="Y374" i="3" s="1"/>
  <c r="X372" i="3"/>
  <c r="X374" i="3" s="1"/>
  <c r="W372" i="3"/>
  <c r="W374" i="3" s="1"/>
  <c r="V372" i="3"/>
  <c r="V374" i="3" s="1"/>
  <c r="U372" i="3"/>
  <c r="U374" i="3" s="1"/>
  <c r="T372" i="3"/>
  <c r="T374" i="3" s="1"/>
  <c r="S372" i="3"/>
  <c r="S374" i="3" s="1"/>
  <c r="R372" i="3"/>
  <c r="R374" i="3" s="1"/>
  <c r="Q372" i="3"/>
  <c r="Q374" i="3" s="1"/>
  <c r="P372" i="3"/>
  <c r="P374" i="3" s="1"/>
  <c r="O372" i="3"/>
  <c r="O374" i="3" s="1"/>
  <c r="N372" i="3"/>
  <c r="N374" i="3" s="1"/>
  <c r="M372" i="3"/>
  <c r="M374" i="3" s="1"/>
  <c r="L372" i="3"/>
  <c r="L374" i="3" s="1"/>
  <c r="K372" i="3"/>
  <c r="K374" i="3" s="1"/>
  <c r="J372" i="3"/>
  <c r="J374" i="3" s="1"/>
  <c r="I372" i="3"/>
  <c r="I374" i="3" s="1"/>
  <c r="H372" i="3"/>
  <c r="H374" i="3" s="1"/>
  <c r="G372" i="3"/>
  <c r="G374" i="3" s="1"/>
  <c r="F372" i="3"/>
  <c r="F374" i="3" s="1"/>
  <c r="E372" i="3"/>
  <c r="E374" i="3" s="1"/>
  <c r="D372" i="3"/>
  <c r="D374" i="3" s="1"/>
  <c r="C372" i="3"/>
  <c r="C374" i="3" s="1"/>
  <c r="B372" i="3"/>
  <c r="B374" i="3" s="1"/>
  <c r="AE374" i="3" s="1"/>
  <c r="AD353" i="3"/>
  <c r="V353" i="3"/>
  <c r="N353" i="3"/>
  <c r="F353" i="3"/>
  <c r="AD351" i="3"/>
  <c r="AC351" i="3"/>
  <c r="AC353" i="3" s="1"/>
  <c r="AB351" i="3"/>
  <c r="AB353" i="3" s="1"/>
  <c r="AA351" i="3"/>
  <c r="AA353" i="3" s="1"/>
  <c r="Z351" i="3"/>
  <c r="Z353" i="3" s="1"/>
  <c r="Y351" i="3"/>
  <c r="Y353" i="3" s="1"/>
  <c r="X351" i="3"/>
  <c r="X353" i="3" s="1"/>
  <c r="W351" i="3"/>
  <c r="W353" i="3" s="1"/>
  <c r="V351" i="3"/>
  <c r="U351" i="3"/>
  <c r="U353" i="3" s="1"/>
  <c r="T351" i="3"/>
  <c r="T353" i="3" s="1"/>
  <c r="S351" i="3"/>
  <c r="S353" i="3" s="1"/>
  <c r="R351" i="3"/>
  <c r="R353" i="3" s="1"/>
  <c r="Q351" i="3"/>
  <c r="Q353" i="3" s="1"/>
  <c r="P351" i="3"/>
  <c r="P353" i="3" s="1"/>
  <c r="O351" i="3"/>
  <c r="O353" i="3" s="1"/>
  <c r="N351" i="3"/>
  <c r="M351" i="3"/>
  <c r="M353" i="3" s="1"/>
  <c r="L351" i="3"/>
  <c r="L353" i="3" s="1"/>
  <c r="K351" i="3"/>
  <c r="K353" i="3" s="1"/>
  <c r="J351" i="3"/>
  <c r="J353" i="3" s="1"/>
  <c r="I351" i="3"/>
  <c r="I353" i="3" s="1"/>
  <c r="H351" i="3"/>
  <c r="H353" i="3" s="1"/>
  <c r="G351" i="3"/>
  <c r="G353" i="3" s="1"/>
  <c r="F351" i="3"/>
  <c r="E351" i="3"/>
  <c r="E353" i="3" s="1"/>
  <c r="D351" i="3"/>
  <c r="D353" i="3" s="1"/>
  <c r="C351" i="3"/>
  <c r="C353" i="3" s="1"/>
  <c r="B351" i="3"/>
  <c r="B353" i="3" s="1"/>
  <c r="AC332" i="3"/>
  <c r="U332" i="3"/>
  <c r="M332" i="3"/>
  <c r="E332" i="3"/>
  <c r="AD330" i="3"/>
  <c r="AD332" i="3" s="1"/>
  <c r="AC330" i="3"/>
  <c r="AB330" i="3"/>
  <c r="AB332" i="3" s="1"/>
  <c r="AA330" i="3"/>
  <c r="AA332" i="3" s="1"/>
  <c r="Z330" i="3"/>
  <c r="Z332" i="3" s="1"/>
  <c r="Y330" i="3"/>
  <c r="Y332" i="3" s="1"/>
  <c r="X330" i="3"/>
  <c r="X332" i="3" s="1"/>
  <c r="W330" i="3"/>
  <c r="W332" i="3" s="1"/>
  <c r="V330" i="3"/>
  <c r="V332" i="3" s="1"/>
  <c r="U330" i="3"/>
  <c r="T330" i="3"/>
  <c r="T332" i="3" s="1"/>
  <c r="S330" i="3"/>
  <c r="S332" i="3" s="1"/>
  <c r="R330" i="3"/>
  <c r="R332" i="3" s="1"/>
  <c r="Q330" i="3"/>
  <c r="Q332" i="3" s="1"/>
  <c r="P330" i="3"/>
  <c r="P332" i="3" s="1"/>
  <c r="O330" i="3"/>
  <c r="O332" i="3" s="1"/>
  <c r="N330" i="3"/>
  <c r="N332" i="3" s="1"/>
  <c r="M330" i="3"/>
  <c r="L330" i="3"/>
  <c r="L332" i="3" s="1"/>
  <c r="K330" i="3"/>
  <c r="K332" i="3" s="1"/>
  <c r="J330" i="3"/>
  <c r="J332" i="3" s="1"/>
  <c r="I330" i="3"/>
  <c r="I332" i="3" s="1"/>
  <c r="H330" i="3"/>
  <c r="H332" i="3" s="1"/>
  <c r="G330" i="3"/>
  <c r="G332" i="3" s="1"/>
  <c r="F330" i="3"/>
  <c r="F332" i="3" s="1"/>
  <c r="E330" i="3"/>
  <c r="D330" i="3"/>
  <c r="D332" i="3" s="1"/>
  <c r="C330" i="3"/>
  <c r="C332" i="3" s="1"/>
  <c r="B330" i="3"/>
  <c r="B332" i="3" s="1"/>
  <c r="AD309" i="3"/>
  <c r="AD311" i="3" s="1"/>
  <c r="AC309" i="3"/>
  <c r="AC311" i="3" s="1"/>
  <c r="AB309" i="3"/>
  <c r="AB311" i="3" s="1"/>
  <c r="AA309" i="3"/>
  <c r="AA311" i="3" s="1"/>
  <c r="Z309" i="3"/>
  <c r="Z311" i="3" s="1"/>
  <c r="Y309" i="3"/>
  <c r="Y311" i="3" s="1"/>
  <c r="X309" i="3"/>
  <c r="X311" i="3" s="1"/>
  <c r="W309" i="3"/>
  <c r="W311" i="3" s="1"/>
  <c r="V309" i="3"/>
  <c r="V311" i="3" s="1"/>
  <c r="U309" i="3"/>
  <c r="U311" i="3" s="1"/>
  <c r="T309" i="3"/>
  <c r="T311" i="3" s="1"/>
  <c r="S309" i="3"/>
  <c r="S311" i="3" s="1"/>
  <c r="R309" i="3"/>
  <c r="R311" i="3" s="1"/>
  <c r="Q309" i="3"/>
  <c r="Q311" i="3" s="1"/>
  <c r="P309" i="3"/>
  <c r="P311" i="3" s="1"/>
  <c r="O309" i="3"/>
  <c r="O311" i="3" s="1"/>
  <c r="N309" i="3"/>
  <c r="N311" i="3" s="1"/>
  <c r="M309" i="3"/>
  <c r="M311" i="3" s="1"/>
  <c r="L309" i="3"/>
  <c r="L311" i="3" s="1"/>
  <c r="K309" i="3"/>
  <c r="K311" i="3" s="1"/>
  <c r="J309" i="3"/>
  <c r="J311" i="3" s="1"/>
  <c r="I309" i="3"/>
  <c r="I311" i="3" s="1"/>
  <c r="H309" i="3"/>
  <c r="H311" i="3" s="1"/>
  <c r="G309" i="3"/>
  <c r="G311" i="3" s="1"/>
  <c r="F309" i="3"/>
  <c r="F311" i="3" s="1"/>
  <c r="E309" i="3"/>
  <c r="E311" i="3" s="1"/>
  <c r="D309" i="3"/>
  <c r="D311" i="3" s="1"/>
  <c r="C309" i="3"/>
  <c r="C311" i="3" s="1"/>
  <c r="B309" i="3"/>
  <c r="B311" i="3" s="1"/>
  <c r="AE311" i="3" s="1"/>
  <c r="AC290" i="3"/>
  <c r="U290" i="3"/>
  <c r="M290" i="3"/>
  <c r="E290" i="3"/>
  <c r="AD288" i="3"/>
  <c r="AD290" i="3" s="1"/>
  <c r="AC288" i="3"/>
  <c r="AB288" i="3"/>
  <c r="AB290" i="3" s="1"/>
  <c r="AA288" i="3"/>
  <c r="AA290" i="3" s="1"/>
  <c r="Z288" i="3"/>
  <c r="Z290" i="3" s="1"/>
  <c r="Y288" i="3"/>
  <c r="Y290" i="3" s="1"/>
  <c r="X288" i="3"/>
  <c r="X290" i="3" s="1"/>
  <c r="W288" i="3"/>
  <c r="W290" i="3" s="1"/>
  <c r="V288" i="3"/>
  <c r="V290" i="3" s="1"/>
  <c r="U288" i="3"/>
  <c r="T288" i="3"/>
  <c r="T290" i="3" s="1"/>
  <c r="S288" i="3"/>
  <c r="S290" i="3" s="1"/>
  <c r="R288" i="3"/>
  <c r="R290" i="3" s="1"/>
  <c r="Q288" i="3"/>
  <c r="Q290" i="3" s="1"/>
  <c r="P288" i="3"/>
  <c r="P290" i="3" s="1"/>
  <c r="O288" i="3"/>
  <c r="O290" i="3" s="1"/>
  <c r="N288" i="3"/>
  <c r="N290" i="3" s="1"/>
  <c r="M288" i="3"/>
  <c r="L288" i="3"/>
  <c r="L290" i="3" s="1"/>
  <c r="K288" i="3"/>
  <c r="K290" i="3" s="1"/>
  <c r="J288" i="3"/>
  <c r="J290" i="3" s="1"/>
  <c r="I288" i="3"/>
  <c r="I290" i="3" s="1"/>
  <c r="H288" i="3"/>
  <c r="H290" i="3" s="1"/>
  <c r="G288" i="3"/>
  <c r="G290" i="3" s="1"/>
  <c r="F288" i="3"/>
  <c r="F290" i="3" s="1"/>
  <c r="E288" i="3"/>
  <c r="D288" i="3"/>
  <c r="D290" i="3" s="1"/>
  <c r="C288" i="3"/>
  <c r="C290" i="3" s="1"/>
  <c r="B288" i="3"/>
  <c r="B290" i="3" s="1"/>
  <c r="W269" i="3"/>
  <c r="G269" i="3"/>
  <c r="AD267" i="3"/>
  <c r="AD269" i="3" s="1"/>
  <c r="AC267" i="3"/>
  <c r="AC269" i="3" s="1"/>
  <c r="AB267" i="3"/>
  <c r="AB269" i="3" s="1"/>
  <c r="AA267" i="3"/>
  <c r="AA269" i="3" s="1"/>
  <c r="Z267" i="3"/>
  <c r="Z269" i="3" s="1"/>
  <c r="Y267" i="3"/>
  <c r="Y269" i="3" s="1"/>
  <c r="X267" i="3"/>
  <c r="X269" i="3" s="1"/>
  <c r="W267" i="3"/>
  <c r="V267" i="3"/>
  <c r="V269" i="3" s="1"/>
  <c r="U267" i="3"/>
  <c r="U269" i="3" s="1"/>
  <c r="T267" i="3"/>
  <c r="T269" i="3" s="1"/>
  <c r="S267" i="3"/>
  <c r="S269" i="3" s="1"/>
  <c r="R267" i="3"/>
  <c r="R269" i="3" s="1"/>
  <c r="Q267" i="3"/>
  <c r="Q269" i="3" s="1"/>
  <c r="P267" i="3"/>
  <c r="P269" i="3" s="1"/>
  <c r="O267" i="3"/>
  <c r="O269" i="3" s="1"/>
  <c r="N267" i="3"/>
  <c r="N269" i="3" s="1"/>
  <c r="M267" i="3"/>
  <c r="M269" i="3" s="1"/>
  <c r="L267" i="3"/>
  <c r="L269" i="3" s="1"/>
  <c r="K267" i="3"/>
  <c r="K269" i="3" s="1"/>
  <c r="J267" i="3"/>
  <c r="J269" i="3" s="1"/>
  <c r="I267" i="3"/>
  <c r="I269" i="3" s="1"/>
  <c r="H267" i="3"/>
  <c r="H269" i="3" s="1"/>
  <c r="G267" i="3"/>
  <c r="F267" i="3"/>
  <c r="F269" i="3" s="1"/>
  <c r="E267" i="3"/>
  <c r="E269" i="3" s="1"/>
  <c r="D267" i="3"/>
  <c r="D269" i="3" s="1"/>
  <c r="C267" i="3"/>
  <c r="C269" i="3" s="1"/>
  <c r="B267" i="3"/>
  <c r="B269" i="3" s="1"/>
  <c r="AC248" i="3"/>
  <c r="Y248" i="3"/>
  <c r="U248" i="3"/>
  <c r="Q248" i="3"/>
  <c r="M248" i="3"/>
  <c r="I248" i="3"/>
  <c r="E248" i="3"/>
  <c r="AD246" i="3"/>
  <c r="AD248" i="3" s="1"/>
  <c r="AC246" i="3"/>
  <c r="AB246" i="3"/>
  <c r="AB248" i="3" s="1"/>
  <c r="AA246" i="3"/>
  <c r="AA248" i="3" s="1"/>
  <c r="Z246" i="3"/>
  <c r="Z248" i="3" s="1"/>
  <c r="Y246" i="3"/>
  <c r="X246" i="3"/>
  <c r="X248" i="3" s="1"/>
  <c r="W246" i="3"/>
  <c r="W248" i="3" s="1"/>
  <c r="V246" i="3"/>
  <c r="V248" i="3" s="1"/>
  <c r="U246" i="3"/>
  <c r="T246" i="3"/>
  <c r="T248" i="3" s="1"/>
  <c r="S246" i="3"/>
  <c r="S248" i="3" s="1"/>
  <c r="R246" i="3"/>
  <c r="R248" i="3" s="1"/>
  <c r="Q246" i="3"/>
  <c r="P246" i="3"/>
  <c r="P248" i="3" s="1"/>
  <c r="O246" i="3"/>
  <c r="O248" i="3" s="1"/>
  <c r="N246" i="3"/>
  <c r="N248" i="3" s="1"/>
  <c r="M246" i="3"/>
  <c r="L246" i="3"/>
  <c r="L248" i="3" s="1"/>
  <c r="K246" i="3"/>
  <c r="K248" i="3" s="1"/>
  <c r="J246" i="3"/>
  <c r="J248" i="3" s="1"/>
  <c r="I246" i="3"/>
  <c r="H246" i="3"/>
  <c r="H248" i="3" s="1"/>
  <c r="G246" i="3"/>
  <c r="G248" i="3" s="1"/>
  <c r="F246" i="3"/>
  <c r="F248" i="3" s="1"/>
  <c r="E246" i="3"/>
  <c r="D246" i="3"/>
  <c r="D248" i="3" s="1"/>
  <c r="C246" i="3"/>
  <c r="C248" i="3" s="1"/>
  <c r="B246" i="3"/>
  <c r="B248" i="3" s="1"/>
  <c r="AE248" i="3" s="1"/>
  <c r="Z227" i="3"/>
  <c r="X227" i="3"/>
  <c r="R227" i="3"/>
  <c r="P227" i="3"/>
  <c r="J227" i="3"/>
  <c r="H227" i="3"/>
  <c r="B227" i="3"/>
  <c r="AD225" i="3"/>
  <c r="AD227" i="3" s="1"/>
  <c r="AC225" i="3"/>
  <c r="AC227" i="3" s="1"/>
  <c r="AB225" i="3"/>
  <c r="AB227" i="3" s="1"/>
  <c r="AA225" i="3"/>
  <c r="AA227" i="3" s="1"/>
  <c r="Z225" i="3"/>
  <c r="Y225" i="3"/>
  <c r="Y227" i="3" s="1"/>
  <c r="X225" i="3"/>
  <c r="W225" i="3"/>
  <c r="W227" i="3" s="1"/>
  <c r="V225" i="3"/>
  <c r="V227" i="3" s="1"/>
  <c r="U225" i="3"/>
  <c r="U227" i="3" s="1"/>
  <c r="T225" i="3"/>
  <c r="T227" i="3" s="1"/>
  <c r="S225" i="3"/>
  <c r="S227" i="3" s="1"/>
  <c r="R225" i="3"/>
  <c r="Q225" i="3"/>
  <c r="Q227" i="3" s="1"/>
  <c r="P225" i="3"/>
  <c r="O225" i="3"/>
  <c r="O227" i="3" s="1"/>
  <c r="N225" i="3"/>
  <c r="N227" i="3" s="1"/>
  <c r="M225" i="3"/>
  <c r="M227" i="3" s="1"/>
  <c r="L225" i="3"/>
  <c r="L227" i="3" s="1"/>
  <c r="K225" i="3"/>
  <c r="K227" i="3" s="1"/>
  <c r="J225" i="3"/>
  <c r="I225" i="3"/>
  <c r="I227" i="3" s="1"/>
  <c r="H225" i="3"/>
  <c r="G225" i="3"/>
  <c r="G227" i="3" s="1"/>
  <c r="F225" i="3"/>
  <c r="F227" i="3" s="1"/>
  <c r="E225" i="3"/>
  <c r="E227" i="3" s="1"/>
  <c r="D225" i="3"/>
  <c r="D227" i="3" s="1"/>
  <c r="C225" i="3"/>
  <c r="C227" i="3" s="1"/>
  <c r="B225" i="3"/>
  <c r="AD204" i="3"/>
  <c r="AD206" i="3" s="1"/>
  <c r="AC204" i="3"/>
  <c r="AC206" i="3" s="1"/>
  <c r="AB204" i="3"/>
  <c r="AB206" i="3" s="1"/>
  <c r="AA204" i="3"/>
  <c r="AA206" i="3" s="1"/>
  <c r="Z204" i="3"/>
  <c r="Z206" i="3" s="1"/>
  <c r="Y204" i="3"/>
  <c r="Y206" i="3" s="1"/>
  <c r="X204" i="3"/>
  <c r="X206" i="3" s="1"/>
  <c r="W204" i="3"/>
  <c r="W206" i="3" s="1"/>
  <c r="V204" i="3"/>
  <c r="V206" i="3" s="1"/>
  <c r="U204" i="3"/>
  <c r="U206" i="3" s="1"/>
  <c r="T204" i="3"/>
  <c r="T206" i="3" s="1"/>
  <c r="S204" i="3"/>
  <c r="S206" i="3" s="1"/>
  <c r="R204" i="3"/>
  <c r="R206" i="3" s="1"/>
  <c r="Q204" i="3"/>
  <c r="Q206" i="3" s="1"/>
  <c r="P204" i="3"/>
  <c r="P206" i="3" s="1"/>
  <c r="O204" i="3"/>
  <c r="O206" i="3" s="1"/>
  <c r="N204" i="3"/>
  <c r="N206" i="3" s="1"/>
  <c r="M204" i="3"/>
  <c r="M206" i="3" s="1"/>
  <c r="L204" i="3"/>
  <c r="L206" i="3" s="1"/>
  <c r="K204" i="3"/>
  <c r="K206" i="3" s="1"/>
  <c r="J204" i="3"/>
  <c r="J206" i="3" s="1"/>
  <c r="I204" i="3"/>
  <c r="I206" i="3" s="1"/>
  <c r="H204" i="3"/>
  <c r="H206" i="3" s="1"/>
  <c r="G204" i="3"/>
  <c r="G206" i="3" s="1"/>
  <c r="F204" i="3"/>
  <c r="F206" i="3" s="1"/>
  <c r="E204" i="3"/>
  <c r="E206" i="3" s="1"/>
  <c r="D204" i="3"/>
  <c r="D206" i="3" s="1"/>
  <c r="C204" i="3"/>
  <c r="C206" i="3" s="1"/>
  <c r="B204" i="3"/>
  <c r="B206" i="3" s="1"/>
  <c r="Y185" i="3"/>
  <c r="W185" i="3"/>
  <c r="Q185" i="3"/>
  <c r="O185" i="3"/>
  <c r="I185" i="3"/>
  <c r="G185" i="3"/>
  <c r="AD183" i="3"/>
  <c r="AD185" i="3" s="1"/>
  <c r="AC183" i="3"/>
  <c r="AC185" i="3" s="1"/>
  <c r="AB183" i="3"/>
  <c r="AB185" i="3" s="1"/>
  <c r="AA183" i="3"/>
  <c r="AA185" i="3" s="1"/>
  <c r="Z183" i="3"/>
  <c r="Z185" i="3" s="1"/>
  <c r="Y183" i="3"/>
  <c r="X183" i="3"/>
  <c r="X185" i="3" s="1"/>
  <c r="W183" i="3"/>
  <c r="V183" i="3"/>
  <c r="V185" i="3" s="1"/>
  <c r="U183" i="3"/>
  <c r="U185" i="3" s="1"/>
  <c r="T183" i="3"/>
  <c r="T185" i="3" s="1"/>
  <c r="S183" i="3"/>
  <c r="S185" i="3" s="1"/>
  <c r="R183" i="3"/>
  <c r="R185" i="3" s="1"/>
  <c r="Q183" i="3"/>
  <c r="P183" i="3"/>
  <c r="P185" i="3" s="1"/>
  <c r="O183" i="3"/>
  <c r="N183" i="3"/>
  <c r="N185" i="3" s="1"/>
  <c r="M183" i="3"/>
  <c r="M185" i="3" s="1"/>
  <c r="L183" i="3"/>
  <c r="L185" i="3" s="1"/>
  <c r="K183" i="3"/>
  <c r="K185" i="3" s="1"/>
  <c r="J183" i="3"/>
  <c r="J185" i="3" s="1"/>
  <c r="I183" i="3"/>
  <c r="H183" i="3"/>
  <c r="H185" i="3" s="1"/>
  <c r="G183" i="3"/>
  <c r="F183" i="3"/>
  <c r="F185" i="3" s="1"/>
  <c r="E183" i="3"/>
  <c r="E185" i="3" s="1"/>
  <c r="D183" i="3"/>
  <c r="D185" i="3" s="1"/>
  <c r="C183" i="3"/>
  <c r="C185" i="3" s="1"/>
  <c r="B183" i="3"/>
  <c r="B185" i="3" s="1"/>
  <c r="AE185" i="3" s="1"/>
  <c r="AC164" i="3"/>
  <c r="U164" i="3"/>
  <c r="M164" i="3"/>
  <c r="E164" i="3"/>
  <c r="AD162" i="3"/>
  <c r="AD164" i="3" s="1"/>
  <c r="AC162" i="3"/>
  <c r="AB162" i="3"/>
  <c r="AB164" i="3" s="1"/>
  <c r="AA162" i="3"/>
  <c r="AA164" i="3" s="1"/>
  <c r="Z162" i="3"/>
  <c r="Z164" i="3" s="1"/>
  <c r="Y162" i="3"/>
  <c r="Y164" i="3" s="1"/>
  <c r="X162" i="3"/>
  <c r="X164" i="3" s="1"/>
  <c r="W162" i="3"/>
  <c r="W164" i="3" s="1"/>
  <c r="V162" i="3"/>
  <c r="V164" i="3" s="1"/>
  <c r="U162" i="3"/>
  <c r="T162" i="3"/>
  <c r="T164" i="3" s="1"/>
  <c r="S162" i="3"/>
  <c r="S164" i="3" s="1"/>
  <c r="R162" i="3"/>
  <c r="R164" i="3" s="1"/>
  <c r="Q162" i="3"/>
  <c r="Q164" i="3" s="1"/>
  <c r="P162" i="3"/>
  <c r="P164" i="3" s="1"/>
  <c r="O162" i="3"/>
  <c r="O164" i="3" s="1"/>
  <c r="N162" i="3"/>
  <c r="N164" i="3" s="1"/>
  <c r="M162" i="3"/>
  <c r="L162" i="3"/>
  <c r="L164" i="3" s="1"/>
  <c r="K162" i="3"/>
  <c r="K164" i="3" s="1"/>
  <c r="J162" i="3"/>
  <c r="J164" i="3" s="1"/>
  <c r="I162" i="3"/>
  <c r="I164" i="3" s="1"/>
  <c r="H162" i="3"/>
  <c r="H164" i="3" s="1"/>
  <c r="G162" i="3"/>
  <c r="G164" i="3" s="1"/>
  <c r="F162" i="3"/>
  <c r="F164" i="3" s="1"/>
  <c r="E162" i="3"/>
  <c r="D162" i="3"/>
  <c r="D164" i="3" s="1"/>
  <c r="C162" i="3"/>
  <c r="C164" i="3" s="1"/>
  <c r="AE164" i="3" s="1"/>
  <c r="B162" i="3"/>
  <c r="B164" i="3" s="1"/>
  <c r="AC143" i="3"/>
  <c r="Y143" i="3"/>
  <c r="U143" i="3"/>
  <c r="Q143" i="3"/>
  <c r="M143" i="3"/>
  <c r="I143" i="3"/>
  <c r="E143" i="3"/>
  <c r="AD141" i="3"/>
  <c r="AD143" i="3" s="1"/>
  <c r="AC141" i="3"/>
  <c r="AB141" i="3"/>
  <c r="AB143" i="3" s="1"/>
  <c r="AA141" i="3"/>
  <c r="AA143" i="3" s="1"/>
  <c r="Z141" i="3"/>
  <c r="Z143" i="3" s="1"/>
  <c r="Y141" i="3"/>
  <c r="X141" i="3"/>
  <c r="X143" i="3" s="1"/>
  <c r="W141" i="3"/>
  <c r="W143" i="3" s="1"/>
  <c r="V141" i="3"/>
  <c r="V143" i="3" s="1"/>
  <c r="U141" i="3"/>
  <c r="T141" i="3"/>
  <c r="T143" i="3" s="1"/>
  <c r="S141" i="3"/>
  <c r="S143" i="3" s="1"/>
  <c r="R141" i="3"/>
  <c r="R143" i="3" s="1"/>
  <c r="Q141" i="3"/>
  <c r="P141" i="3"/>
  <c r="P143" i="3" s="1"/>
  <c r="O141" i="3"/>
  <c r="O143" i="3" s="1"/>
  <c r="N141" i="3"/>
  <c r="N143" i="3" s="1"/>
  <c r="M141" i="3"/>
  <c r="L141" i="3"/>
  <c r="L143" i="3" s="1"/>
  <c r="K141" i="3"/>
  <c r="K143" i="3" s="1"/>
  <c r="J141" i="3"/>
  <c r="J143" i="3" s="1"/>
  <c r="I141" i="3"/>
  <c r="H141" i="3"/>
  <c r="H143" i="3" s="1"/>
  <c r="G141" i="3"/>
  <c r="G143" i="3" s="1"/>
  <c r="F141" i="3"/>
  <c r="F143" i="3" s="1"/>
  <c r="E141" i="3"/>
  <c r="D141" i="3"/>
  <c r="D143" i="3" s="1"/>
  <c r="C141" i="3"/>
  <c r="C143" i="3" s="1"/>
  <c r="B141" i="3"/>
  <c r="B143" i="3" s="1"/>
  <c r="AC122" i="3"/>
  <c r="Z122" i="3"/>
  <c r="Y122" i="3"/>
  <c r="U122" i="3"/>
  <c r="R122" i="3"/>
  <c r="Q122" i="3"/>
  <c r="M122" i="3"/>
  <c r="J122" i="3"/>
  <c r="I122" i="3"/>
  <c r="E122" i="3"/>
  <c r="B122" i="3"/>
  <c r="AD120" i="3"/>
  <c r="AD122" i="3" s="1"/>
  <c r="AC120" i="3"/>
  <c r="AB120" i="3"/>
  <c r="AB122" i="3" s="1"/>
  <c r="AA120" i="3"/>
  <c r="AA122" i="3" s="1"/>
  <c r="Z120" i="3"/>
  <c r="Y120" i="3"/>
  <c r="X120" i="3"/>
  <c r="X122" i="3" s="1"/>
  <c r="W120" i="3"/>
  <c r="W122" i="3" s="1"/>
  <c r="V120" i="3"/>
  <c r="V122" i="3" s="1"/>
  <c r="U120" i="3"/>
  <c r="T120" i="3"/>
  <c r="T122" i="3" s="1"/>
  <c r="S120" i="3"/>
  <c r="S122" i="3" s="1"/>
  <c r="R120" i="3"/>
  <c r="Q120" i="3"/>
  <c r="P120" i="3"/>
  <c r="P122" i="3" s="1"/>
  <c r="O120" i="3"/>
  <c r="O122" i="3" s="1"/>
  <c r="N120" i="3"/>
  <c r="N122" i="3" s="1"/>
  <c r="M120" i="3"/>
  <c r="L120" i="3"/>
  <c r="L122" i="3" s="1"/>
  <c r="K120" i="3"/>
  <c r="K122" i="3" s="1"/>
  <c r="J120" i="3"/>
  <c r="I120" i="3"/>
  <c r="H120" i="3"/>
  <c r="H122" i="3" s="1"/>
  <c r="G120" i="3"/>
  <c r="G122" i="3" s="1"/>
  <c r="F120" i="3"/>
  <c r="F122" i="3" s="1"/>
  <c r="E120" i="3"/>
  <c r="D120" i="3"/>
  <c r="D122" i="3" s="1"/>
  <c r="C120" i="3"/>
  <c r="C122" i="3" s="1"/>
  <c r="B120" i="3"/>
  <c r="Y101" i="3"/>
  <c r="W101" i="3"/>
  <c r="Q101" i="3"/>
  <c r="O101" i="3"/>
  <c r="G101" i="3"/>
  <c r="AD99" i="3"/>
  <c r="AD101" i="3" s="1"/>
  <c r="AC99" i="3"/>
  <c r="AC101" i="3" s="1"/>
  <c r="AB99" i="3"/>
  <c r="AB101" i="3" s="1"/>
  <c r="AA99" i="3"/>
  <c r="AA101" i="3" s="1"/>
  <c r="Z99" i="3"/>
  <c r="Z101" i="3" s="1"/>
  <c r="Y99" i="3"/>
  <c r="X99" i="3"/>
  <c r="X101" i="3" s="1"/>
  <c r="W99" i="3"/>
  <c r="V99" i="3"/>
  <c r="V101" i="3" s="1"/>
  <c r="U99" i="3"/>
  <c r="U101" i="3" s="1"/>
  <c r="T99" i="3"/>
  <c r="T101" i="3" s="1"/>
  <c r="S99" i="3"/>
  <c r="S101" i="3" s="1"/>
  <c r="R99" i="3"/>
  <c r="R101" i="3" s="1"/>
  <c r="Q99" i="3"/>
  <c r="P99" i="3"/>
  <c r="P101" i="3" s="1"/>
  <c r="O99" i="3"/>
  <c r="N99" i="3"/>
  <c r="N101" i="3" s="1"/>
  <c r="M99" i="3"/>
  <c r="M101" i="3" s="1"/>
  <c r="L99" i="3"/>
  <c r="L101" i="3" s="1"/>
  <c r="K99" i="3"/>
  <c r="K101" i="3" s="1"/>
  <c r="J99" i="3"/>
  <c r="J101" i="3" s="1"/>
  <c r="I99" i="3"/>
  <c r="I101" i="3" s="1"/>
  <c r="H99" i="3"/>
  <c r="H101" i="3" s="1"/>
  <c r="G99" i="3"/>
  <c r="F99" i="3"/>
  <c r="F101" i="3" s="1"/>
  <c r="E99" i="3"/>
  <c r="E101" i="3" s="1"/>
  <c r="D99" i="3"/>
  <c r="D101" i="3" s="1"/>
  <c r="C99" i="3"/>
  <c r="C101" i="3" s="1"/>
  <c r="B99" i="3"/>
  <c r="B101" i="3" s="1"/>
  <c r="W80" i="3"/>
  <c r="U80" i="3"/>
  <c r="O80" i="3"/>
  <c r="G80" i="3"/>
  <c r="E80" i="3"/>
  <c r="AD78" i="3"/>
  <c r="AD80" i="3" s="1"/>
  <c r="AC78" i="3"/>
  <c r="AC80" i="3" s="1"/>
  <c r="AB78" i="3"/>
  <c r="AB80" i="3" s="1"/>
  <c r="AA78" i="3"/>
  <c r="AA80" i="3" s="1"/>
  <c r="Z78" i="3"/>
  <c r="Z80" i="3" s="1"/>
  <c r="Y78" i="3"/>
  <c r="Y80" i="3" s="1"/>
  <c r="X78" i="3"/>
  <c r="X80" i="3" s="1"/>
  <c r="W78" i="3"/>
  <c r="V78" i="3"/>
  <c r="V80" i="3" s="1"/>
  <c r="U78" i="3"/>
  <c r="T78" i="3"/>
  <c r="T80" i="3" s="1"/>
  <c r="S78" i="3"/>
  <c r="S80" i="3" s="1"/>
  <c r="R78" i="3"/>
  <c r="R80" i="3" s="1"/>
  <c r="Q78" i="3"/>
  <c r="Q80" i="3" s="1"/>
  <c r="P78" i="3"/>
  <c r="P80" i="3" s="1"/>
  <c r="O78" i="3"/>
  <c r="N78" i="3"/>
  <c r="N80" i="3" s="1"/>
  <c r="M78" i="3"/>
  <c r="M80" i="3" s="1"/>
  <c r="L78" i="3"/>
  <c r="L80" i="3" s="1"/>
  <c r="K78" i="3"/>
  <c r="K80" i="3" s="1"/>
  <c r="J78" i="3"/>
  <c r="J80" i="3" s="1"/>
  <c r="I78" i="3"/>
  <c r="I80" i="3" s="1"/>
  <c r="H78" i="3"/>
  <c r="H80" i="3" s="1"/>
  <c r="G78" i="3"/>
  <c r="F78" i="3"/>
  <c r="F80" i="3" s="1"/>
  <c r="E78" i="3"/>
  <c r="D78" i="3"/>
  <c r="D80" i="3" s="1"/>
  <c r="C78" i="3"/>
  <c r="C80" i="3" s="1"/>
  <c r="B78" i="3"/>
  <c r="B80" i="3" s="1"/>
  <c r="AD57" i="3"/>
  <c r="AD59" i="3" s="1"/>
  <c r="AC57" i="3"/>
  <c r="AC59" i="3" s="1"/>
  <c r="AB57" i="3"/>
  <c r="AB59" i="3" s="1"/>
  <c r="AA57" i="3"/>
  <c r="AA59" i="3" s="1"/>
  <c r="Z57" i="3"/>
  <c r="Z59" i="3" s="1"/>
  <c r="Y57" i="3"/>
  <c r="Y59" i="3" s="1"/>
  <c r="X57" i="3"/>
  <c r="X59" i="3" s="1"/>
  <c r="W57" i="3"/>
  <c r="W59" i="3" s="1"/>
  <c r="V57" i="3"/>
  <c r="V59" i="3" s="1"/>
  <c r="U57" i="3"/>
  <c r="U59" i="3" s="1"/>
  <c r="T57" i="3"/>
  <c r="T59" i="3" s="1"/>
  <c r="S57" i="3"/>
  <c r="S59" i="3" s="1"/>
  <c r="R57" i="3"/>
  <c r="R59" i="3" s="1"/>
  <c r="Q57" i="3"/>
  <c r="Q59" i="3" s="1"/>
  <c r="P57" i="3"/>
  <c r="P59" i="3" s="1"/>
  <c r="O57" i="3"/>
  <c r="O59" i="3" s="1"/>
  <c r="N57" i="3"/>
  <c r="N59" i="3" s="1"/>
  <c r="M57" i="3"/>
  <c r="M59" i="3" s="1"/>
  <c r="L57" i="3"/>
  <c r="L59" i="3" s="1"/>
  <c r="K57" i="3"/>
  <c r="K59" i="3" s="1"/>
  <c r="J57" i="3"/>
  <c r="J59" i="3" s="1"/>
  <c r="I57" i="3"/>
  <c r="I59" i="3" s="1"/>
  <c r="H57" i="3"/>
  <c r="H59" i="3" s="1"/>
  <c r="G57" i="3"/>
  <c r="G59" i="3" s="1"/>
  <c r="F57" i="3"/>
  <c r="F59" i="3" s="1"/>
  <c r="E57" i="3"/>
  <c r="E59" i="3" s="1"/>
  <c r="D57" i="3"/>
  <c r="D59" i="3" s="1"/>
  <c r="C57" i="3"/>
  <c r="C59" i="3" s="1"/>
  <c r="B57" i="3"/>
  <c r="B59" i="3" s="1"/>
  <c r="W38" i="3"/>
  <c r="O38" i="3"/>
  <c r="G38" i="3"/>
  <c r="AD36" i="3"/>
  <c r="AD38" i="3" s="1"/>
  <c r="AC36" i="3"/>
  <c r="AC38" i="3" s="1"/>
  <c r="AB36" i="3"/>
  <c r="AB38" i="3" s="1"/>
  <c r="AA36" i="3"/>
  <c r="AA38" i="3" s="1"/>
  <c r="Z36" i="3"/>
  <c r="Z38" i="3" s="1"/>
  <c r="Y36" i="3"/>
  <c r="Y38" i="3" s="1"/>
  <c r="X36" i="3"/>
  <c r="X38" i="3" s="1"/>
  <c r="W36" i="3"/>
  <c r="V36" i="3"/>
  <c r="V38" i="3" s="1"/>
  <c r="U36" i="3"/>
  <c r="U38" i="3" s="1"/>
  <c r="T36" i="3"/>
  <c r="T38" i="3" s="1"/>
  <c r="S36" i="3"/>
  <c r="S38" i="3" s="1"/>
  <c r="R36" i="3"/>
  <c r="R38" i="3" s="1"/>
  <c r="Q36" i="3"/>
  <c r="Q38" i="3" s="1"/>
  <c r="P36" i="3"/>
  <c r="P38" i="3" s="1"/>
  <c r="O36" i="3"/>
  <c r="N36" i="3"/>
  <c r="N38" i="3" s="1"/>
  <c r="M36" i="3"/>
  <c r="M38" i="3" s="1"/>
  <c r="L36" i="3"/>
  <c r="L38" i="3" s="1"/>
  <c r="K36" i="3"/>
  <c r="K38" i="3" s="1"/>
  <c r="J36" i="3"/>
  <c r="J38" i="3" s="1"/>
  <c r="I36" i="3"/>
  <c r="I38" i="3" s="1"/>
  <c r="H36" i="3"/>
  <c r="H38" i="3" s="1"/>
  <c r="G36" i="3"/>
  <c r="F36" i="3"/>
  <c r="F38" i="3" s="1"/>
  <c r="E36" i="3"/>
  <c r="E38" i="3" s="1"/>
  <c r="D36" i="3"/>
  <c r="D38" i="3" s="1"/>
  <c r="C36" i="3"/>
  <c r="C38" i="3" s="1"/>
  <c r="B36" i="3"/>
  <c r="B38" i="3" s="1"/>
  <c r="AD15" i="3"/>
  <c r="AD17" i="3" s="1"/>
  <c r="AC15" i="3"/>
  <c r="AC17" i="3" s="1"/>
  <c r="AB15" i="3"/>
  <c r="AB17" i="3" s="1"/>
  <c r="AA15" i="3"/>
  <c r="AA17" i="3" s="1"/>
  <c r="Z15" i="3"/>
  <c r="Z17" i="3" s="1"/>
  <c r="Y15" i="3"/>
  <c r="Y17" i="3" s="1"/>
  <c r="X15" i="3"/>
  <c r="X17" i="3" s="1"/>
  <c r="W15" i="3"/>
  <c r="W17" i="3" s="1"/>
  <c r="V15" i="3"/>
  <c r="V17" i="3" s="1"/>
  <c r="U15" i="3"/>
  <c r="U17" i="3" s="1"/>
  <c r="T15" i="3"/>
  <c r="T17" i="3" s="1"/>
  <c r="S15" i="3"/>
  <c r="S17" i="3" s="1"/>
  <c r="R15" i="3"/>
  <c r="R17" i="3" s="1"/>
  <c r="Q15" i="3"/>
  <c r="Q17" i="3" s="1"/>
  <c r="P15" i="3"/>
  <c r="P17" i="3" s="1"/>
  <c r="O15" i="3"/>
  <c r="O17" i="3" s="1"/>
  <c r="N15" i="3"/>
  <c r="N17" i="3" s="1"/>
  <c r="M15" i="3"/>
  <c r="M17" i="3" s="1"/>
  <c r="L15" i="3"/>
  <c r="L17" i="3" s="1"/>
  <c r="K15" i="3"/>
  <c r="K17" i="3" s="1"/>
  <c r="J15" i="3"/>
  <c r="J17" i="3" s="1"/>
  <c r="I15" i="3"/>
  <c r="I17" i="3" s="1"/>
  <c r="H15" i="3"/>
  <c r="H17" i="3" s="1"/>
  <c r="G15" i="3"/>
  <c r="G17" i="3" s="1"/>
  <c r="F15" i="3"/>
  <c r="F17" i="3" s="1"/>
  <c r="E15" i="3"/>
  <c r="E17" i="3" s="1"/>
  <c r="D15" i="3"/>
  <c r="D17" i="3" s="1"/>
  <c r="C15" i="3"/>
  <c r="C17" i="3" s="1"/>
  <c r="B15" i="3"/>
  <c r="B17" i="3" s="1"/>
  <c r="AE17" i="4" l="1"/>
  <c r="AE38" i="4"/>
  <c r="AE59" i="4"/>
  <c r="AE80" i="4"/>
  <c r="AE122" i="3"/>
  <c r="AE38" i="3"/>
  <c r="F549" i="3"/>
  <c r="AE437" i="3"/>
  <c r="AE521" i="3"/>
  <c r="AE101" i="3"/>
  <c r="AE59" i="3"/>
  <c r="AE143" i="3"/>
  <c r="AE290" i="3"/>
  <c r="AE542" i="3"/>
  <c r="AE80" i="3"/>
  <c r="AE332" i="3"/>
  <c r="C549" i="3"/>
  <c r="G549" i="3"/>
  <c r="K549" i="3"/>
  <c r="O549" i="3"/>
  <c r="S549" i="3"/>
  <c r="Z549" i="3"/>
  <c r="AE206" i="3"/>
  <c r="D549" i="3"/>
  <c r="H549" i="3"/>
  <c r="L549" i="3"/>
  <c r="P549" i="3"/>
  <c r="T549" i="3"/>
  <c r="AA549" i="3"/>
  <c r="AA551" i="3" s="1"/>
  <c r="E549" i="3"/>
  <c r="I549" i="3"/>
  <c r="M549" i="3"/>
  <c r="Q549" i="3"/>
  <c r="U549" i="3"/>
  <c r="AB549" i="3"/>
  <c r="B549" i="3"/>
  <c r="J549" i="3"/>
  <c r="N549" i="3"/>
  <c r="R549" i="3"/>
  <c r="W549" i="3"/>
  <c r="AC549" i="3"/>
  <c r="AE353" i="3"/>
  <c r="AE269" i="3"/>
  <c r="AE227" i="3"/>
  <c r="AE17" i="3"/>
  <c r="Z555" i="3" l="1"/>
  <c r="Z551" i="3"/>
  <c r="AC555" i="3"/>
  <c r="AC551" i="3"/>
  <c r="Q555" i="3"/>
  <c r="Q551" i="3"/>
  <c r="W551" i="3"/>
  <c r="W555" i="3"/>
  <c r="B555" i="3"/>
  <c r="B551" i="3"/>
  <c r="M555" i="3"/>
  <c r="M551" i="3"/>
  <c r="T555" i="3"/>
  <c r="T551" i="3"/>
  <c r="D555" i="3"/>
  <c r="D551" i="3"/>
  <c r="O555" i="3"/>
  <c r="O551" i="3"/>
  <c r="N555" i="3"/>
  <c r="N551" i="3"/>
  <c r="L555" i="3"/>
  <c r="L551" i="3"/>
  <c r="R555" i="3"/>
  <c r="R551" i="3"/>
  <c r="AB555" i="3"/>
  <c r="AB551" i="3"/>
  <c r="I555" i="3"/>
  <c r="I551" i="3"/>
  <c r="P555" i="3"/>
  <c r="P551" i="3"/>
  <c r="K555" i="3"/>
  <c r="K551" i="3"/>
  <c r="F555" i="3"/>
  <c r="F551" i="3"/>
  <c r="U555" i="3"/>
  <c r="U551" i="3"/>
  <c r="G555" i="3"/>
  <c r="G551" i="3"/>
  <c r="AE545" i="3"/>
  <c r="E555" i="3"/>
  <c r="E551" i="3"/>
  <c r="J555" i="3"/>
  <c r="J551" i="3"/>
  <c r="H555" i="3"/>
  <c r="H551" i="3"/>
  <c r="S555" i="3"/>
  <c r="S551" i="3"/>
  <c r="C555" i="3"/>
  <c r="C551" i="3"/>
  <c r="J145" i="1"/>
  <c r="J18" i="1"/>
  <c r="X527" i="2"/>
  <c r="AE525" i="2"/>
  <c r="X518" i="2"/>
  <c r="P518" i="2"/>
  <c r="H518" i="2"/>
  <c r="AE516" i="2"/>
  <c r="AE518" i="2" s="1"/>
  <c r="AD516" i="2"/>
  <c r="AD518" i="2" s="1"/>
  <c r="AC516" i="2"/>
  <c r="AB516" i="2"/>
  <c r="AB518" i="2" s="1"/>
  <c r="AA516" i="2"/>
  <c r="AA518" i="2" s="1"/>
  <c r="Z516" i="2"/>
  <c r="Y516" i="2"/>
  <c r="Y518" i="2" s="1"/>
  <c r="X516" i="2"/>
  <c r="W516" i="2"/>
  <c r="W518" i="2" s="1"/>
  <c r="V516" i="2"/>
  <c r="V518" i="2" s="1"/>
  <c r="U516" i="2"/>
  <c r="U518" i="2" s="1"/>
  <c r="T516" i="2"/>
  <c r="T518" i="2" s="1"/>
  <c r="S516" i="2"/>
  <c r="S518" i="2" s="1"/>
  <c r="R516" i="2"/>
  <c r="R518" i="2" s="1"/>
  <c r="Q516" i="2"/>
  <c r="Q518" i="2" s="1"/>
  <c r="P516" i="2"/>
  <c r="O516" i="2"/>
  <c r="O518" i="2" s="1"/>
  <c r="N516" i="2"/>
  <c r="N518" i="2" s="1"/>
  <c r="M516" i="2"/>
  <c r="M518" i="2" s="1"/>
  <c r="L516" i="2"/>
  <c r="L518" i="2" s="1"/>
  <c r="K516" i="2"/>
  <c r="K518" i="2" s="1"/>
  <c r="J516" i="2"/>
  <c r="J518" i="2" s="1"/>
  <c r="I516" i="2"/>
  <c r="I518" i="2" s="1"/>
  <c r="H516" i="2"/>
  <c r="G516" i="2"/>
  <c r="G518" i="2" s="1"/>
  <c r="F516" i="2"/>
  <c r="F518" i="2" s="1"/>
  <c r="E516" i="2"/>
  <c r="E518" i="2" s="1"/>
  <c r="D516" i="2"/>
  <c r="D518" i="2" s="1"/>
  <c r="C516" i="2"/>
  <c r="C518" i="2" s="1"/>
  <c r="Y498" i="2"/>
  <c r="Q498" i="2"/>
  <c r="AE496" i="2"/>
  <c r="AE498" i="2" s="1"/>
  <c r="AD496" i="2"/>
  <c r="AD498" i="2" s="1"/>
  <c r="AC496" i="2"/>
  <c r="AC498" i="2" s="1"/>
  <c r="AB496" i="2"/>
  <c r="AB498" i="2" s="1"/>
  <c r="AA496" i="2"/>
  <c r="AA498" i="2" s="1"/>
  <c r="Z496" i="2"/>
  <c r="Z498" i="2" s="1"/>
  <c r="Y496" i="2"/>
  <c r="X496" i="2"/>
  <c r="W496" i="2"/>
  <c r="W498" i="2" s="1"/>
  <c r="V496" i="2"/>
  <c r="V498" i="2" s="1"/>
  <c r="U496" i="2"/>
  <c r="U498" i="2" s="1"/>
  <c r="T496" i="2"/>
  <c r="S496" i="2"/>
  <c r="S498" i="2" s="1"/>
  <c r="R496" i="2"/>
  <c r="R498" i="2" s="1"/>
  <c r="Q496" i="2"/>
  <c r="P496" i="2"/>
  <c r="O496" i="2"/>
  <c r="O498" i="2" s="1"/>
  <c r="N496" i="2"/>
  <c r="N498" i="2" s="1"/>
  <c r="M496" i="2"/>
  <c r="M498" i="2" s="1"/>
  <c r="L496" i="2"/>
  <c r="L498" i="2" s="1"/>
  <c r="K496" i="2"/>
  <c r="K498" i="2" s="1"/>
  <c r="J496" i="2"/>
  <c r="J498" i="2" s="1"/>
  <c r="I496" i="2"/>
  <c r="I498" i="2" s="1"/>
  <c r="H496" i="2"/>
  <c r="H498" i="2" s="1"/>
  <c r="G496" i="2"/>
  <c r="G498" i="2" s="1"/>
  <c r="F496" i="2"/>
  <c r="F498" i="2" s="1"/>
  <c r="E496" i="2"/>
  <c r="D496" i="2"/>
  <c r="D498" i="2" s="1"/>
  <c r="C496" i="2"/>
  <c r="C498" i="2" s="1"/>
  <c r="S478" i="2"/>
  <c r="C478" i="2"/>
  <c r="AE476" i="2"/>
  <c r="AE478" i="2" s="1"/>
  <c r="AD476" i="2"/>
  <c r="AD478" i="2" s="1"/>
  <c r="AC476" i="2"/>
  <c r="AC478" i="2" s="1"/>
  <c r="AB476" i="2"/>
  <c r="AB478" i="2" s="1"/>
  <c r="AA476" i="2"/>
  <c r="AA478" i="2" s="1"/>
  <c r="Z476" i="2"/>
  <c r="Z478" i="2" s="1"/>
  <c r="Y476" i="2"/>
  <c r="Y478" i="2" s="1"/>
  <c r="X476" i="2"/>
  <c r="X478" i="2" s="1"/>
  <c r="W476" i="2"/>
  <c r="W478" i="2" s="1"/>
  <c r="V476" i="2"/>
  <c r="V478" i="2" s="1"/>
  <c r="U476" i="2"/>
  <c r="U478" i="2" s="1"/>
  <c r="T476" i="2"/>
  <c r="T478" i="2" s="1"/>
  <c r="S476" i="2"/>
  <c r="R476" i="2"/>
  <c r="R478" i="2" s="1"/>
  <c r="Q476" i="2"/>
  <c r="Q478" i="2" s="1"/>
  <c r="P476" i="2"/>
  <c r="P478" i="2" s="1"/>
  <c r="O476" i="2"/>
  <c r="O478" i="2" s="1"/>
  <c r="N476" i="2"/>
  <c r="N478" i="2" s="1"/>
  <c r="M476" i="2"/>
  <c r="M478" i="2" s="1"/>
  <c r="L476" i="2"/>
  <c r="L478" i="2" s="1"/>
  <c r="K476" i="2"/>
  <c r="K478" i="2" s="1"/>
  <c r="J476" i="2"/>
  <c r="J478" i="2" s="1"/>
  <c r="I476" i="2"/>
  <c r="I478" i="2" s="1"/>
  <c r="H476" i="2"/>
  <c r="H478" i="2" s="1"/>
  <c r="G476" i="2"/>
  <c r="G478" i="2" s="1"/>
  <c r="F476" i="2"/>
  <c r="F478" i="2" s="1"/>
  <c r="E476" i="2"/>
  <c r="E478" i="2" s="1"/>
  <c r="D476" i="2"/>
  <c r="D478" i="2" s="1"/>
  <c r="C476" i="2"/>
  <c r="U457" i="2"/>
  <c r="E457" i="2"/>
  <c r="AE455" i="2"/>
  <c r="AE457" i="2" s="1"/>
  <c r="AD455" i="2"/>
  <c r="AD457" i="2" s="1"/>
  <c r="AC455" i="2"/>
  <c r="AC457" i="2" s="1"/>
  <c r="AB455" i="2"/>
  <c r="AB457" i="2" s="1"/>
  <c r="AA455" i="2"/>
  <c r="AA457" i="2" s="1"/>
  <c r="Z455" i="2"/>
  <c r="Z457" i="2" s="1"/>
  <c r="Y455" i="2"/>
  <c r="Y457" i="2" s="1"/>
  <c r="X455" i="2"/>
  <c r="X457" i="2" s="1"/>
  <c r="W455" i="2"/>
  <c r="W457" i="2" s="1"/>
  <c r="V455" i="2"/>
  <c r="V457" i="2" s="1"/>
  <c r="U455" i="2"/>
  <c r="T455" i="2"/>
  <c r="T457" i="2" s="1"/>
  <c r="S455" i="2"/>
  <c r="S457" i="2" s="1"/>
  <c r="R455" i="2"/>
  <c r="R457" i="2" s="1"/>
  <c r="Q455" i="2"/>
  <c r="Q457" i="2" s="1"/>
  <c r="P455" i="2"/>
  <c r="P457" i="2" s="1"/>
  <c r="O455" i="2"/>
  <c r="O457" i="2" s="1"/>
  <c r="N455" i="2"/>
  <c r="N457" i="2" s="1"/>
  <c r="M455" i="2"/>
  <c r="M457" i="2" s="1"/>
  <c r="L455" i="2"/>
  <c r="L457" i="2" s="1"/>
  <c r="K455" i="2"/>
  <c r="K457" i="2" s="1"/>
  <c r="J455" i="2"/>
  <c r="J457" i="2" s="1"/>
  <c r="I455" i="2"/>
  <c r="I457" i="2" s="1"/>
  <c r="H455" i="2"/>
  <c r="H457" i="2" s="1"/>
  <c r="G455" i="2"/>
  <c r="G457" i="2" s="1"/>
  <c r="F455" i="2"/>
  <c r="F457" i="2" s="1"/>
  <c r="E455" i="2"/>
  <c r="D455" i="2"/>
  <c r="D457" i="2" s="1"/>
  <c r="C455" i="2"/>
  <c r="C457" i="2" s="1"/>
  <c r="W436" i="2"/>
  <c r="G436" i="2"/>
  <c r="AE434" i="2"/>
  <c r="AE436" i="2" s="1"/>
  <c r="AD434" i="2"/>
  <c r="AD436" i="2" s="1"/>
  <c r="AC434" i="2"/>
  <c r="AC436" i="2" s="1"/>
  <c r="AB434" i="2"/>
  <c r="AB436" i="2" s="1"/>
  <c r="AA434" i="2"/>
  <c r="AA436" i="2" s="1"/>
  <c r="Z434" i="2"/>
  <c r="Z436" i="2" s="1"/>
  <c r="Y434" i="2"/>
  <c r="Y436" i="2" s="1"/>
  <c r="X434" i="2"/>
  <c r="X436" i="2" s="1"/>
  <c r="W434" i="2"/>
  <c r="V434" i="2"/>
  <c r="V436" i="2" s="1"/>
  <c r="U434" i="2"/>
  <c r="U436" i="2" s="1"/>
  <c r="T434" i="2"/>
  <c r="T436" i="2" s="1"/>
  <c r="S434" i="2"/>
  <c r="S436" i="2" s="1"/>
  <c r="R434" i="2"/>
  <c r="R436" i="2" s="1"/>
  <c r="Q434" i="2"/>
  <c r="Q436" i="2" s="1"/>
  <c r="P434" i="2"/>
  <c r="P436" i="2" s="1"/>
  <c r="O434" i="2"/>
  <c r="N434" i="2"/>
  <c r="N436" i="2" s="1"/>
  <c r="M434" i="2"/>
  <c r="M436" i="2" s="1"/>
  <c r="L434" i="2"/>
  <c r="L436" i="2" s="1"/>
  <c r="K434" i="2"/>
  <c r="K436" i="2" s="1"/>
  <c r="J434" i="2"/>
  <c r="J436" i="2" s="1"/>
  <c r="I434" i="2"/>
  <c r="I436" i="2" s="1"/>
  <c r="H434" i="2"/>
  <c r="H436" i="2" s="1"/>
  <c r="G434" i="2"/>
  <c r="F434" i="2"/>
  <c r="F436" i="2" s="1"/>
  <c r="E434" i="2"/>
  <c r="E436" i="2" s="1"/>
  <c r="D434" i="2"/>
  <c r="D436" i="2" s="1"/>
  <c r="C434" i="2"/>
  <c r="AE414" i="2"/>
  <c r="AE416" i="2" s="1"/>
  <c r="AD414" i="2"/>
  <c r="AD416" i="2" s="1"/>
  <c r="AC414" i="2"/>
  <c r="AC416" i="2" s="1"/>
  <c r="AB414" i="2"/>
  <c r="AB416" i="2" s="1"/>
  <c r="AA414" i="2"/>
  <c r="AA416" i="2" s="1"/>
  <c r="Z414" i="2"/>
  <c r="Z416" i="2" s="1"/>
  <c r="Y414" i="2"/>
  <c r="Y416" i="2" s="1"/>
  <c r="X414" i="2"/>
  <c r="X416" i="2" s="1"/>
  <c r="W414" i="2"/>
  <c r="W416" i="2" s="1"/>
  <c r="V414" i="2"/>
  <c r="V416" i="2" s="1"/>
  <c r="U414" i="2"/>
  <c r="U416" i="2" s="1"/>
  <c r="T414" i="2"/>
  <c r="T416" i="2" s="1"/>
  <c r="S414" i="2"/>
  <c r="S416" i="2" s="1"/>
  <c r="R414" i="2"/>
  <c r="Q414" i="2"/>
  <c r="Q416" i="2" s="1"/>
  <c r="P414" i="2"/>
  <c r="P416" i="2" s="1"/>
  <c r="O414" i="2"/>
  <c r="O416" i="2" s="1"/>
  <c r="N414" i="2"/>
  <c r="N416" i="2" s="1"/>
  <c r="M414" i="2"/>
  <c r="M416" i="2" s="1"/>
  <c r="L414" i="2"/>
  <c r="L416" i="2" s="1"/>
  <c r="K414" i="2"/>
  <c r="K416" i="2" s="1"/>
  <c r="J414" i="2"/>
  <c r="J416" i="2" s="1"/>
  <c r="I414" i="2"/>
  <c r="I416" i="2" s="1"/>
  <c r="H414" i="2"/>
  <c r="H416" i="2" s="1"/>
  <c r="G414" i="2"/>
  <c r="G416" i="2" s="1"/>
  <c r="F414" i="2"/>
  <c r="F416" i="2" s="1"/>
  <c r="E414" i="2"/>
  <c r="E416" i="2" s="1"/>
  <c r="D414" i="2"/>
  <c r="C414" i="2"/>
  <c r="C416" i="2" s="1"/>
  <c r="AA393" i="2"/>
  <c r="K393" i="2"/>
  <c r="AE391" i="2"/>
  <c r="AE393" i="2" s="1"/>
  <c r="AD391" i="2"/>
  <c r="AC391" i="2"/>
  <c r="AC393" i="2" s="1"/>
  <c r="AB391" i="2"/>
  <c r="AB393" i="2" s="1"/>
  <c r="AA391" i="2"/>
  <c r="Z391" i="2"/>
  <c r="Z393" i="2" s="1"/>
  <c r="Y391" i="2"/>
  <c r="Y393" i="2" s="1"/>
  <c r="X391" i="2"/>
  <c r="X393" i="2" s="1"/>
  <c r="W391" i="2"/>
  <c r="W393" i="2" s="1"/>
  <c r="V391" i="2"/>
  <c r="V393" i="2" s="1"/>
  <c r="U391" i="2"/>
  <c r="U393" i="2" s="1"/>
  <c r="T391" i="2"/>
  <c r="T393" i="2" s="1"/>
  <c r="S391" i="2"/>
  <c r="S393" i="2" s="1"/>
  <c r="R391" i="2"/>
  <c r="R393" i="2" s="1"/>
  <c r="Q391" i="2"/>
  <c r="Q393" i="2" s="1"/>
  <c r="P391" i="2"/>
  <c r="P393" i="2" s="1"/>
  <c r="O391" i="2"/>
  <c r="O393" i="2" s="1"/>
  <c r="N391" i="2"/>
  <c r="N393" i="2" s="1"/>
  <c r="M391" i="2"/>
  <c r="M393" i="2" s="1"/>
  <c r="L391" i="2"/>
  <c r="L393" i="2" s="1"/>
  <c r="K391" i="2"/>
  <c r="J391" i="2"/>
  <c r="J393" i="2" s="1"/>
  <c r="I391" i="2"/>
  <c r="I393" i="2" s="1"/>
  <c r="H391" i="2"/>
  <c r="H393" i="2" s="1"/>
  <c r="G391" i="2"/>
  <c r="G393" i="2" s="1"/>
  <c r="F391" i="2"/>
  <c r="F393" i="2" s="1"/>
  <c r="E391" i="2"/>
  <c r="E393" i="2" s="1"/>
  <c r="D391" i="2"/>
  <c r="D393" i="2" s="1"/>
  <c r="C391" i="2"/>
  <c r="C393" i="2" s="1"/>
  <c r="AC373" i="2"/>
  <c r="M373" i="2"/>
  <c r="AE371" i="2"/>
  <c r="AE373" i="2" s="1"/>
  <c r="AD371" i="2"/>
  <c r="AD373" i="2" s="1"/>
  <c r="AC371" i="2"/>
  <c r="AB371" i="2"/>
  <c r="AB373" i="2" s="1"/>
  <c r="AA371" i="2"/>
  <c r="AA373" i="2" s="1"/>
  <c r="Z371" i="2"/>
  <c r="Z373" i="2" s="1"/>
  <c r="Y371" i="2"/>
  <c r="Y373" i="2" s="1"/>
  <c r="X371" i="2"/>
  <c r="X373" i="2" s="1"/>
  <c r="W371" i="2"/>
  <c r="W373" i="2" s="1"/>
  <c r="V371" i="2"/>
  <c r="V373" i="2" s="1"/>
  <c r="U371" i="2"/>
  <c r="U373" i="2" s="1"/>
  <c r="T371" i="2"/>
  <c r="T373" i="2" s="1"/>
  <c r="S371" i="2"/>
  <c r="S373" i="2" s="1"/>
  <c r="R371" i="2"/>
  <c r="R373" i="2" s="1"/>
  <c r="Q371" i="2"/>
  <c r="Q373" i="2" s="1"/>
  <c r="P371" i="2"/>
  <c r="P373" i="2" s="1"/>
  <c r="O371" i="2"/>
  <c r="O373" i="2" s="1"/>
  <c r="N371" i="2"/>
  <c r="N373" i="2" s="1"/>
  <c r="M371" i="2"/>
  <c r="L371" i="2"/>
  <c r="L373" i="2" s="1"/>
  <c r="K371" i="2"/>
  <c r="K373" i="2" s="1"/>
  <c r="J371" i="2"/>
  <c r="J373" i="2" s="1"/>
  <c r="I371" i="2"/>
  <c r="I373" i="2" s="1"/>
  <c r="H371" i="2"/>
  <c r="H373" i="2" s="1"/>
  <c r="G371" i="2"/>
  <c r="G373" i="2" s="1"/>
  <c r="F371" i="2"/>
  <c r="F373" i="2" s="1"/>
  <c r="E371" i="2"/>
  <c r="E373" i="2" s="1"/>
  <c r="D371" i="2"/>
  <c r="D373" i="2" s="1"/>
  <c r="C371" i="2"/>
  <c r="C373" i="2" s="1"/>
  <c r="AE351" i="2"/>
  <c r="AE353" i="2" s="1"/>
  <c r="AD351" i="2"/>
  <c r="AD353" i="2" s="1"/>
  <c r="AC351" i="2"/>
  <c r="AC353" i="2" s="1"/>
  <c r="AB351" i="2"/>
  <c r="AB353" i="2" s="1"/>
  <c r="AA351" i="2"/>
  <c r="AA353" i="2" s="1"/>
  <c r="Z351" i="2"/>
  <c r="Z353" i="2" s="1"/>
  <c r="Y351" i="2"/>
  <c r="Y353" i="2" s="1"/>
  <c r="X351" i="2"/>
  <c r="X353" i="2" s="1"/>
  <c r="W351" i="2"/>
  <c r="W353" i="2" s="1"/>
  <c r="V351" i="2"/>
  <c r="V353" i="2" s="1"/>
  <c r="U351" i="2"/>
  <c r="U353" i="2" s="1"/>
  <c r="T351" i="2"/>
  <c r="T353" i="2" s="1"/>
  <c r="S351" i="2"/>
  <c r="S353" i="2" s="1"/>
  <c r="R351" i="2"/>
  <c r="R353" i="2" s="1"/>
  <c r="Q351" i="2"/>
  <c r="Q353" i="2" s="1"/>
  <c r="P351" i="2"/>
  <c r="P353" i="2" s="1"/>
  <c r="O351" i="2"/>
  <c r="O353" i="2" s="1"/>
  <c r="N351" i="2"/>
  <c r="N353" i="2" s="1"/>
  <c r="M351" i="2"/>
  <c r="M353" i="2" s="1"/>
  <c r="L351" i="2"/>
  <c r="L353" i="2" s="1"/>
  <c r="K351" i="2"/>
  <c r="K353" i="2" s="1"/>
  <c r="J351" i="2"/>
  <c r="J353" i="2" s="1"/>
  <c r="I351" i="2"/>
  <c r="I353" i="2" s="1"/>
  <c r="H351" i="2"/>
  <c r="H353" i="2" s="1"/>
  <c r="G351" i="2"/>
  <c r="G353" i="2" s="1"/>
  <c r="F351" i="2"/>
  <c r="F353" i="2" s="1"/>
  <c r="E351" i="2"/>
  <c r="E353" i="2" s="1"/>
  <c r="D351" i="2"/>
  <c r="D353" i="2" s="1"/>
  <c r="C351" i="2"/>
  <c r="C353" i="2" s="1"/>
  <c r="Q332" i="2"/>
  <c r="AE330" i="2"/>
  <c r="AE332" i="2" s="1"/>
  <c r="AD330" i="2"/>
  <c r="AD332" i="2" s="1"/>
  <c r="AC330" i="2"/>
  <c r="AC332" i="2" s="1"/>
  <c r="AB330" i="2"/>
  <c r="AB332" i="2" s="1"/>
  <c r="AA330" i="2"/>
  <c r="AA332" i="2" s="1"/>
  <c r="Z330" i="2"/>
  <c r="Z332" i="2" s="1"/>
  <c r="Y330" i="2"/>
  <c r="Y332" i="2" s="1"/>
  <c r="X330" i="2"/>
  <c r="X332" i="2" s="1"/>
  <c r="W330" i="2"/>
  <c r="W332" i="2" s="1"/>
  <c r="V330" i="2"/>
  <c r="V332" i="2" s="1"/>
  <c r="U330" i="2"/>
  <c r="U332" i="2" s="1"/>
  <c r="T330" i="2"/>
  <c r="T332" i="2" s="1"/>
  <c r="S330" i="2"/>
  <c r="S332" i="2" s="1"/>
  <c r="R330" i="2"/>
  <c r="R332" i="2" s="1"/>
  <c r="Q330" i="2"/>
  <c r="P330" i="2"/>
  <c r="P332" i="2" s="1"/>
  <c r="O330" i="2"/>
  <c r="O332" i="2" s="1"/>
  <c r="N330" i="2"/>
  <c r="N332" i="2" s="1"/>
  <c r="M330" i="2"/>
  <c r="M332" i="2" s="1"/>
  <c r="L330" i="2"/>
  <c r="L332" i="2" s="1"/>
  <c r="K330" i="2"/>
  <c r="K332" i="2" s="1"/>
  <c r="J330" i="2"/>
  <c r="J332" i="2" s="1"/>
  <c r="I330" i="2"/>
  <c r="I332" i="2" s="1"/>
  <c r="H330" i="2"/>
  <c r="H332" i="2" s="1"/>
  <c r="G330" i="2"/>
  <c r="G332" i="2" s="1"/>
  <c r="F330" i="2"/>
  <c r="F332" i="2" s="1"/>
  <c r="E330" i="2"/>
  <c r="E332" i="2" s="1"/>
  <c r="D330" i="2"/>
  <c r="D332" i="2" s="1"/>
  <c r="C330" i="2"/>
  <c r="C332" i="2" s="1"/>
  <c r="S311" i="2"/>
  <c r="C311" i="2"/>
  <c r="AE309" i="2"/>
  <c r="AE311" i="2" s="1"/>
  <c r="AD309" i="2"/>
  <c r="AD311" i="2" s="1"/>
  <c r="AC309" i="2"/>
  <c r="AC311" i="2" s="1"/>
  <c r="AB309" i="2"/>
  <c r="AB311" i="2" s="1"/>
  <c r="AA309" i="2"/>
  <c r="AA311" i="2" s="1"/>
  <c r="Z309" i="2"/>
  <c r="Z311" i="2" s="1"/>
  <c r="Y309" i="2"/>
  <c r="Y311" i="2" s="1"/>
  <c r="X309" i="2"/>
  <c r="X311" i="2" s="1"/>
  <c r="W309" i="2"/>
  <c r="W311" i="2" s="1"/>
  <c r="V309" i="2"/>
  <c r="V311" i="2" s="1"/>
  <c r="U309" i="2"/>
  <c r="U311" i="2" s="1"/>
  <c r="T309" i="2"/>
  <c r="T311" i="2" s="1"/>
  <c r="S309" i="2"/>
  <c r="R309" i="2"/>
  <c r="R311" i="2" s="1"/>
  <c r="Q309" i="2"/>
  <c r="Q311" i="2" s="1"/>
  <c r="P309" i="2"/>
  <c r="P311" i="2" s="1"/>
  <c r="O309" i="2"/>
  <c r="O311" i="2" s="1"/>
  <c r="N309" i="2"/>
  <c r="N311" i="2" s="1"/>
  <c r="M309" i="2"/>
  <c r="M311" i="2" s="1"/>
  <c r="L309" i="2"/>
  <c r="L311" i="2" s="1"/>
  <c r="K309" i="2"/>
  <c r="K311" i="2" s="1"/>
  <c r="J309" i="2"/>
  <c r="J311" i="2" s="1"/>
  <c r="I309" i="2"/>
  <c r="I311" i="2" s="1"/>
  <c r="H309" i="2"/>
  <c r="H311" i="2" s="1"/>
  <c r="G309" i="2"/>
  <c r="G311" i="2" s="1"/>
  <c r="F309" i="2"/>
  <c r="F311" i="2" s="1"/>
  <c r="E309" i="2"/>
  <c r="E311" i="2" s="1"/>
  <c r="D309" i="2"/>
  <c r="D311" i="2" s="1"/>
  <c r="C309" i="2"/>
  <c r="U291" i="2"/>
  <c r="E291" i="2"/>
  <c r="AE289" i="2"/>
  <c r="AE291" i="2" s="1"/>
  <c r="AD289" i="2"/>
  <c r="AD291" i="2" s="1"/>
  <c r="AC289" i="2"/>
  <c r="AC291" i="2" s="1"/>
  <c r="AB289" i="2"/>
  <c r="AB291" i="2" s="1"/>
  <c r="AA289" i="2"/>
  <c r="AA291" i="2" s="1"/>
  <c r="Z289" i="2"/>
  <c r="Z291" i="2" s="1"/>
  <c r="Y289" i="2"/>
  <c r="Y291" i="2" s="1"/>
  <c r="X289" i="2"/>
  <c r="X291" i="2" s="1"/>
  <c r="W289" i="2"/>
  <c r="W291" i="2" s="1"/>
  <c r="V289" i="2"/>
  <c r="V291" i="2" s="1"/>
  <c r="U289" i="2"/>
  <c r="T289" i="2"/>
  <c r="T291" i="2" s="1"/>
  <c r="S289" i="2"/>
  <c r="S291" i="2" s="1"/>
  <c r="R289" i="2"/>
  <c r="R291" i="2" s="1"/>
  <c r="Q289" i="2"/>
  <c r="Q291" i="2" s="1"/>
  <c r="P289" i="2"/>
  <c r="P291" i="2" s="1"/>
  <c r="O289" i="2"/>
  <c r="O291" i="2" s="1"/>
  <c r="N289" i="2"/>
  <c r="N291" i="2" s="1"/>
  <c r="M289" i="2"/>
  <c r="M291" i="2" s="1"/>
  <c r="L289" i="2"/>
  <c r="L291" i="2" s="1"/>
  <c r="K289" i="2"/>
  <c r="K291" i="2" s="1"/>
  <c r="J289" i="2"/>
  <c r="J291" i="2" s="1"/>
  <c r="I289" i="2"/>
  <c r="I291" i="2" s="1"/>
  <c r="H289" i="2"/>
  <c r="H291" i="2" s="1"/>
  <c r="G289" i="2"/>
  <c r="G291" i="2" s="1"/>
  <c r="F289" i="2"/>
  <c r="F291" i="2" s="1"/>
  <c r="E289" i="2"/>
  <c r="D289" i="2"/>
  <c r="D291" i="2" s="1"/>
  <c r="C289" i="2"/>
  <c r="C291" i="2" s="1"/>
  <c r="W268" i="2"/>
  <c r="G268" i="2"/>
  <c r="AE266" i="2"/>
  <c r="AE268" i="2" s="1"/>
  <c r="AD266" i="2"/>
  <c r="AD268" i="2" s="1"/>
  <c r="AC266" i="2"/>
  <c r="AC268" i="2" s="1"/>
  <c r="AB266" i="2"/>
  <c r="AB268" i="2" s="1"/>
  <c r="AA266" i="2"/>
  <c r="AA268" i="2" s="1"/>
  <c r="Z266" i="2"/>
  <c r="Z268" i="2" s="1"/>
  <c r="Y266" i="2"/>
  <c r="Y268" i="2" s="1"/>
  <c r="X266" i="2"/>
  <c r="X268" i="2" s="1"/>
  <c r="W266" i="2"/>
  <c r="V266" i="2"/>
  <c r="V268" i="2" s="1"/>
  <c r="U266" i="2"/>
  <c r="U268" i="2" s="1"/>
  <c r="T266" i="2"/>
  <c r="T268" i="2" s="1"/>
  <c r="S266" i="2"/>
  <c r="S268" i="2" s="1"/>
  <c r="R266" i="2"/>
  <c r="R268" i="2" s="1"/>
  <c r="Q266" i="2"/>
  <c r="Q268" i="2" s="1"/>
  <c r="P266" i="2"/>
  <c r="P268" i="2" s="1"/>
  <c r="O266" i="2"/>
  <c r="O268" i="2" s="1"/>
  <c r="N266" i="2"/>
  <c r="N268" i="2" s="1"/>
  <c r="M266" i="2"/>
  <c r="M268" i="2" s="1"/>
  <c r="L266" i="2"/>
  <c r="L268" i="2" s="1"/>
  <c r="K266" i="2"/>
  <c r="K268" i="2" s="1"/>
  <c r="J266" i="2"/>
  <c r="J268" i="2" s="1"/>
  <c r="I266" i="2"/>
  <c r="I268" i="2" s="1"/>
  <c r="H266" i="2"/>
  <c r="H268" i="2" s="1"/>
  <c r="G266" i="2"/>
  <c r="F266" i="2"/>
  <c r="F268" i="2" s="1"/>
  <c r="E266" i="2"/>
  <c r="E268" i="2" s="1"/>
  <c r="D266" i="2"/>
  <c r="D268" i="2" s="1"/>
  <c r="C266" i="2"/>
  <c r="C268" i="2" s="1"/>
  <c r="AE246" i="2"/>
  <c r="AE248" i="2" s="1"/>
  <c r="AD246" i="2"/>
  <c r="AD248" i="2" s="1"/>
  <c r="AC246" i="2"/>
  <c r="AC248" i="2" s="1"/>
  <c r="AB246" i="2"/>
  <c r="AB248" i="2" s="1"/>
  <c r="AA246" i="2"/>
  <c r="AA248" i="2" s="1"/>
  <c r="Z246" i="2"/>
  <c r="Z248" i="2" s="1"/>
  <c r="Y246" i="2"/>
  <c r="Y248" i="2" s="1"/>
  <c r="X246" i="2"/>
  <c r="X248" i="2" s="1"/>
  <c r="W246" i="2"/>
  <c r="W248" i="2" s="1"/>
  <c r="V246" i="2"/>
  <c r="V248" i="2" s="1"/>
  <c r="U246" i="2"/>
  <c r="U248" i="2" s="1"/>
  <c r="T246" i="2"/>
  <c r="T248" i="2" s="1"/>
  <c r="S246" i="2"/>
  <c r="S248" i="2" s="1"/>
  <c r="R246" i="2"/>
  <c r="R248" i="2" s="1"/>
  <c r="Q246" i="2"/>
  <c r="Q248" i="2" s="1"/>
  <c r="P246" i="2"/>
  <c r="P248" i="2" s="1"/>
  <c r="O246" i="2"/>
  <c r="O248" i="2" s="1"/>
  <c r="N246" i="2"/>
  <c r="N248" i="2" s="1"/>
  <c r="M246" i="2"/>
  <c r="M248" i="2" s="1"/>
  <c r="L246" i="2"/>
  <c r="L248" i="2" s="1"/>
  <c r="K246" i="2"/>
  <c r="K248" i="2" s="1"/>
  <c r="J246" i="2"/>
  <c r="J248" i="2" s="1"/>
  <c r="I246" i="2"/>
  <c r="I248" i="2" s="1"/>
  <c r="H246" i="2"/>
  <c r="H248" i="2" s="1"/>
  <c r="G246" i="2"/>
  <c r="G248" i="2" s="1"/>
  <c r="F246" i="2"/>
  <c r="F248" i="2" s="1"/>
  <c r="E246" i="2"/>
  <c r="E248" i="2" s="1"/>
  <c r="D246" i="2"/>
  <c r="D248" i="2" s="1"/>
  <c r="C246" i="2"/>
  <c r="C248" i="2" s="1"/>
  <c r="AA227" i="2"/>
  <c r="K227" i="2"/>
  <c r="AE225" i="2"/>
  <c r="AE227" i="2" s="1"/>
  <c r="AD225" i="2"/>
  <c r="AD227" i="2" s="1"/>
  <c r="AC225" i="2"/>
  <c r="AC227" i="2" s="1"/>
  <c r="AB225" i="2"/>
  <c r="AB227" i="2" s="1"/>
  <c r="AA225" i="2"/>
  <c r="Z225" i="2"/>
  <c r="Z227" i="2" s="1"/>
  <c r="Y225" i="2"/>
  <c r="Y227" i="2" s="1"/>
  <c r="X225" i="2"/>
  <c r="X227" i="2" s="1"/>
  <c r="W225" i="2"/>
  <c r="W227" i="2" s="1"/>
  <c r="V225" i="2"/>
  <c r="V227" i="2" s="1"/>
  <c r="U225" i="2"/>
  <c r="U227" i="2" s="1"/>
  <c r="T225" i="2"/>
  <c r="T227" i="2" s="1"/>
  <c r="S225" i="2"/>
  <c r="S227" i="2" s="1"/>
  <c r="R225" i="2"/>
  <c r="R227" i="2" s="1"/>
  <c r="Q225" i="2"/>
  <c r="Q227" i="2" s="1"/>
  <c r="P225" i="2"/>
  <c r="P227" i="2" s="1"/>
  <c r="O225" i="2"/>
  <c r="O227" i="2" s="1"/>
  <c r="N225" i="2"/>
  <c r="N227" i="2" s="1"/>
  <c r="M225" i="2"/>
  <c r="M227" i="2" s="1"/>
  <c r="L225" i="2"/>
  <c r="L227" i="2" s="1"/>
  <c r="K225" i="2"/>
  <c r="J225" i="2"/>
  <c r="J227" i="2" s="1"/>
  <c r="I225" i="2"/>
  <c r="I227" i="2" s="1"/>
  <c r="H225" i="2"/>
  <c r="H227" i="2" s="1"/>
  <c r="G225" i="2"/>
  <c r="G227" i="2" s="1"/>
  <c r="F225" i="2"/>
  <c r="F227" i="2" s="1"/>
  <c r="E225" i="2"/>
  <c r="E227" i="2" s="1"/>
  <c r="D225" i="2"/>
  <c r="D227" i="2" s="1"/>
  <c r="C225" i="2"/>
  <c r="C227" i="2" s="1"/>
  <c r="AC204" i="2"/>
  <c r="M204" i="2"/>
  <c r="AE202" i="2"/>
  <c r="AE204" i="2" s="1"/>
  <c r="AD202" i="2"/>
  <c r="AD204" i="2" s="1"/>
  <c r="AC202" i="2"/>
  <c r="AB202" i="2"/>
  <c r="AB204" i="2" s="1"/>
  <c r="AA202" i="2"/>
  <c r="AA204" i="2" s="1"/>
  <c r="Z202" i="2"/>
  <c r="Z204" i="2" s="1"/>
  <c r="Y202" i="2"/>
  <c r="Y204" i="2" s="1"/>
  <c r="X202" i="2"/>
  <c r="X204" i="2" s="1"/>
  <c r="W202" i="2"/>
  <c r="W204" i="2" s="1"/>
  <c r="V202" i="2"/>
  <c r="V204" i="2" s="1"/>
  <c r="U202" i="2"/>
  <c r="U204" i="2" s="1"/>
  <c r="T202" i="2"/>
  <c r="T204" i="2" s="1"/>
  <c r="S202" i="2"/>
  <c r="S204" i="2" s="1"/>
  <c r="R202" i="2"/>
  <c r="R204" i="2" s="1"/>
  <c r="Q202" i="2"/>
  <c r="Q204" i="2" s="1"/>
  <c r="P202" i="2"/>
  <c r="P204" i="2" s="1"/>
  <c r="O202" i="2"/>
  <c r="O204" i="2" s="1"/>
  <c r="N202" i="2"/>
  <c r="N204" i="2" s="1"/>
  <c r="M202" i="2"/>
  <c r="L202" i="2"/>
  <c r="L204" i="2" s="1"/>
  <c r="K202" i="2"/>
  <c r="K204" i="2" s="1"/>
  <c r="J202" i="2"/>
  <c r="J204" i="2" s="1"/>
  <c r="I202" i="2"/>
  <c r="I204" i="2" s="1"/>
  <c r="H202" i="2"/>
  <c r="H204" i="2" s="1"/>
  <c r="G202" i="2"/>
  <c r="G204" i="2" s="1"/>
  <c r="F202" i="2"/>
  <c r="F204" i="2" s="1"/>
  <c r="E202" i="2"/>
  <c r="E204" i="2" s="1"/>
  <c r="D202" i="2"/>
  <c r="D204" i="2" s="1"/>
  <c r="C202" i="2"/>
  <c r="C204" i="2" s="1"/>
  <c r="AE182" i="2"/>
  <c r="AE184" i="2" s="1"/>
  <c r="AD182" i="2"/>
  <c r="AD184" i="2" s="1"/>
  <c r="AC182" i="2"/>
  <c r="AC184" i="2" s="1"/>
  <c r="AB182" i="2"/>
  <c r="AB184" i="2" s="1"/>
  <c r="AA182" i="2"/>
  <c r="AA184" i="2" s="1"/>
  <c r="Z182" i="2"/>
  <c r="Z184" i="2" s="1"/>
  <c r="Y182" i="2"/>
  <c r="Y184" i="2" s="1"/>
  <c r="X182" i="2"/>
  <c r="X184" i="2" s="1"/>
  <c r="W182" i="2"/>
  <c r="W184" i="2" s="1"/>
  <c r="V182" i="2"/>
  <c r="V184" i="2" s="1"/>
  <c r="U182" i="2"/>
  <c r="U184" i="2" s="1"/>
  <c r="T182" i="2"/>
  <c r="T184" i="2" s="1"/>
  <c r="S182" i="2"/>
  <c r="S184" i="2" s="1"/>
  <c r="R182" i="2"/>
  <c r="R184" i="2" s="1"/>
  <c r="Q182" i="2"/>
  <c r="Q184" i="2" s="1"/>
  <c r="P182" i="2"/>
  <c r="P184" i="2" s="1"/>
  <c r="O182" i="2"/>
  <c r="O184" i="2" s="1"/>
  <c r="N182" i="2"/>
  <c r="N184" i="2" s="1"/>
  <c r="M182" i="2"/>
  <c r="M184" i="2" s="1"/>
  <c r="L182" i="2"/>
  <c r="L184" i="2" s="1"/>
  <c r="K182" i="2"/>
  <c r="K184" i="2" s="1"/>
  <c r="J182" i="2"/>
  <c r="J184" i="2" s="1"/>
  <c r="I182" i="2"/>
  <c r="I184" i="2" s="1"/>
  <c r="H182" i="2"/>
  <c r="H184" i="2" s="1"/>
  <c r="G182" i="2"/>
  <c r="G184" i="2" s="1"/>
  <c r="F182" i="2"/>
  <c r="F184" i="2" s="1"/>
  <c r="E182" i="2"/>
  <c r="E184" i="2" s="1"/>
  <c r="D182" i="2"/>
  <c r="D184" i="2" s="1"/>
  <c r="C182" i="2"/>
  <c r="C184" i="2" s="1"/>
  <c r="AE159" i="2"/>
  <c r="AE161" i="2" s="1"/>
  <c r="AD159" i="2"/>
  <c r="AD161" i="2" s="1"/>
  <c r="AC159" i="2"/>
  <c r="AC161" i="2" s="1"/>
  <c r="AB159" i="2"/>
  <c r="AB161" i="2" s="1"/>
  <c r="AA159" i="2"/>
  <c r="AA161" i="2" s="1"/>
  <c r="Z159" i="2"/>
  <c r="Z161" i="2" s="1"/>
  <c r="Y159" i="2"/>
  <c r="Y161" i="2" s="1"/>
  <c r="X159" i="2"/>
  <c r="X161" i="2" s="1"/>
  <c r="W159" i="2"/>
  <c r="W161" i="2" s="1"/>
  <c r="V159" i="2"/>
  <c r="V161" i="2" s="1"/>
  <c r="U159" i="2"/>
  <c r="U161" i="2" s="1"/>
  <c r="T159" i="2"/>
  <c r="T161" i="2" s="1"/>
  <c r="S159" i="2"/>
  <c r="S161" i="2" s="1"/>
  <c r="R159" i="2"/>
  <c r="R161" i="2" s="1"/>
  <c r="Q159" i="2"/>
  <c r="Q161" i="2" s="1"/>
  <c r="P159" i="2"/>
  <c r="P161" i="2" s="1"/>
  <c r="O159" i="2"/>
  <c r="O161" i="2" s="1"/>
  <c r="N159" i="2"/>
  <c r="N161" i="2" s="1"/>
  <c r="M159" i="2"/>
  <c r="M161" i="2" s="1"/>
  <c r="L159" i="2"/>
  <c r="L161" i="2" s="1"/>
  <c r="K159" i="2"/>
  <c r="K161" i="2" s="1"/>
  <c r="J159" i="2"/>
  <c r="J161" i="2" s="1"/>
  <c r="I159" i="2"/>
  <c r="I161" i="2" s="1"/>
  <c r="H159" i="2"/>
  <c r="H161" i="2" s="1"/>
  <c r="G159" i="2"/>
  <c r="G161" i="2" s="1"/>
  <c r="F159" i="2"/>
  <c r="F161" i="2" s="1"/>
  <c r="E159" i="2"/>
  <c r="E161" i="2" s="1"/>
  <c r="D159" i="2"/>
  <c r="D161" i="2" s="1"/>
  <c r="C159" i="2"/>
  <c r="C161" i="2" s="1"/>
  <c r="S141" i="2"/>
  <c r="AE139" i="2"/>
  <c r="AE141" i="2" s="1"/>
  <c r="AD139" i="2"/>
  <c r="AD141" i="2" s="1"/>
  <c r="AC139" i="2"/>
  <c r="AC141" i="2" s="1"/>
  <c r="AB139" i="2"/>
  <c r="AB141" i="2" s="1"/>
  <c r="AA139" i="2"/>
  <c r="AA141" i="2" s="1"/>
  <c r="Z139" i="2"/>
  <c r="Z141" i="2" s="1"/>
  <c r="Y139" i="2"/>
  <c r="Y141" i="2" s="1"/>
  <c r="X139" i="2"/>
  <c r="X141" i="2" s="1"/>
  <c r="W139" i="2"/>
  <c r="W141" i="2" s="1"/>
  <c r="V139" i="2"/>
  <c r="V141" i="2" s="1"/>
  <c r="U139" i="2"/>
  <c r="U141" i="2" s="1"/>
  <c r="T139" i="2"/>
  <c r="T141" i="2" s="1"/>
  <c r="S139" i="2"/>
  <c r="R139" i="2"/>
  <c r="R141" i="2" s="1"/>
  <c r="Q139" i="2"/>
  <c r="Q141" i="2" s="1"/>
  <c r="P139" i="2"/>
  <c r="P141" i="2" s="1"/>
  <c r="O139" i="2"/>
  <c r="O141" i="2" s="1"/>
  <c r="N139" i="2"/>
  <c r="N141" i="2" s="1"/>
  <c r="M139" i="2"/>
  <c r="M141" i="2" s="1"/>
  <c r="L139" i="2"/>
  <c r="L141" i="2" s="1"/>
  <c r="K139" i="2"/>
  <c r="K141" i="2" s="1"/>
  <c r="J139" i="2"/>
  <c r="J141" i="2" s="1"/>
  <c r="I139" i="2"/>
  <c r="I141" i="2" s="1"/>
  <c r="H139" i="2"/>
  <c r="H141" i="2" s="1"/>
  <c r="G139" i="2"/>
  <c r="G141" i="2" s="1"/>
  <c r="F139" i="2"/>
  <c r="F141" i="2" s="1"/>
  <c r="E139" i="2"/>
  <c r="E141" i="2" s="1"/>
  <c r="D139" i="2"/>
  <c r="D141" i="2" s="1"/>
  <c r="C139" i="2"/>
  <c r="C141" i="2" s="1"/>
  <c r="U121" i="2"/>
  <c r="AE119" i="2"/>
  <c r="AE121" i="2" s="1"/>
  <c r="AD119" i="2"/>
  <c r="AD121" i="2" s="1"/>
  <c r="AC119" i="2"/>
  <c r="AC121" i="2" s="1"/>
  <c r="AB119" i="2"/>
  <c r="AB121" i="2" s="1"/>
  <c r="AA119" i="2"/>
  <c r="AA121" i="2" s="1"/>
  <c r="Z119" i="2"/>
  <c r="Z121" i="2" s="1"/>
  <c r="Y119" i="2"/>
  <c r="Y121" i="2" s="1"/>
  <c r="X119" i="2"/>
  <c r="X121" i="2" s="1"/>
  <c r="W119" i="2"/>
  <c r="W121" i="2" s="1"/>
  <c r="V119" i="2"/>
  <c r="V121" i="2" s="1"/>
  <c r="U119" i="2"/>
  <c r="T119" i="2"/>
  <c r="T121" i="2" s="1"/>
  <c r="S119" i="2"/>
  <c r="S121" i="2" s="1"/>
  <c r="R119" i="2"/>
  <c r="R121" i="2" s="1"/>
  <c r="Q119" i="2"/>
  <c r="Q121" i="2" s="1"/>
  <c r="P119" i="2"/>
  <c r="P121" i="2" s="1"/>
  <c r="O119" i="2"/>
  <c r="O121" i="2" s="1"/>
  <c r="N119" i="2"/>
  <c r="N121" i="2" s="1"/>
  <c r="M119" i="2"/>
  <c r="M121" i="2" s="1"/>
  <c r="L119" i="2"/>
  <c r="L121" i="2" s="1"/>
  <c r="K119" i="2"/>
  <c r="K121" i="2" s="1"/>
  <c r="J119" i="2"/>
  <c r="J121" i="2" s="1"/>
  <c r="I119" i="2"/>
  <c r="I121" i="2" s="1"/>
  <c r="H119" i="2"/>
  <c r="H121" i="2" s="1"/>
  <c r="G119" i="2"/>
  <c r="G121" i="2" s="1"/>
  <c r="F119" i="2"/>
  <c r="F121" i="2" s="1"/>
  <c r="E119" i="2"/>
  <c r="E121" i="2" s="1"/>
  <c r="D119" i="2"/>
  <c r="D121" i="2" s="1"/>
  <c r="C119" i="2"/>
  <c r="C121" i="2" s="1"/>
  <c r="W100" i="2"/>
  <c r="AE98" i="2"/>
  <c r="AE100" i="2" s="1"/>
  <c r="AD98" i="2"/>
  <c r="AD100" i="2" s="1"/>
  <c r="AC98" i="2"/>
  <c r="AC100" i="2" s="1"/>
  <c r="AB98" i="2"/>
  <c r="AB100" i="2" s="1"/>
  <c r="AA98" i="2"/>
  <c r="AA100" i="2" s="1"/>
  <c r="Z98" i="2"/>
  <c r="Z100" i="2" s="1"/>
  <c r="Y98" i="2"/>
  <c r="Y100" i="2" s="1"/>
  <c r="X98" i="2"/>
  <c r="X100" i="2" s="1"/>
  <c r="W98" i="2"/>
  <c r="V98" i="2"/>
  <c r="V100" i="2" s="1"/>
  <c r="U98" i="2"/>
  <c r="U100" i="2" s="1"/>
  <c r="T98" i="2"/>
  <c r="T100" i="2" s="1"/>
  <c r="S98" i="2"/>
  <c r="S100" i="2" s="1"/>
  <c r="R98" i="2"/>
  <c r="R100" i="2" s="1"/>
  <c r="Q98" i="2"/>
  <c r="Q100" i="2" s="1"/>
  <c r="P98" i="2"/>
  <c r="P100" i="2" s="1"/>
  <c r="O98" i="2"/>
  <c r="O100" i="2" s="1"/>
  <c r="N98" i="2"/>
  <c r="N100" i="2" s="1"/>
  <c r="M98" i="2"/>
  <c r="M100" i="2" s="1"/>
  <c r="L98" i="2"/>
  <c r="L100" i="2" s="1"/>
  <c r="K98" i="2"/>
  <c r="K100" i="2" s="1"/>
  <c r="J98" i="2"/>
  <c r="J100" i="2" s="1"/>
  <c r="I98" i="2"/>
  <c r="I100" i="2" s="1"/>
  <c r="H98" i="2"/>
  <c r="H100" i="2" s="1"/>
  <c r="G98" i="2"/>
  <c r="G100" i="2" s="1"/>
  <c r="F98" i="2"/>
  <c r="F100" i="2" s="1"/>
  <c r="E98" i="2"/>
  <c r="E100" i="2" s="1"/>
  <c r="D98" i="2"/>
  <c r="D100" i="2" s="1"/>
  <c r="C98" i="2"/>
  <c r="C100" i="2" s="1"/>
  <c r="AE77" i="2"/>
  <c r="AE79" i="2" s="1"/>
  <c r="AD77" i="2"/>
  <c r="AD79" i="2" s="1"/>
  <c r="AC77" i="2"/>
  <c r="AC79" i="2" s="1"/>
  <c r="AB77" i="2"/>
  <c r="AB79" i="2" s="1"/>
  <c r="AA77" i="2"/>
  <c r="AA79" i="2" s="1"/>
  <c r="Z77" i="2"/>
  <c r="Z79" i="2" s="1"/>
  <c r="Y77" i="2"/>
  <c r="Y79" i="2" s="1"/>
  <c r="X77" i="2"/>
  <c r="X79" i="2" s="1"/>
  <c r="W77" i="2"/>
  <c r="W79" i="2" s="1"/>
  <c r="V77" i="2"/>
  <c r="V79" i="2" s="1"/>
  <c r="U77" i="2"/>
  <c r="U79" i="2" s="1"/>
  <c r="T77" i="2"/>
  <c r="T79" i="2" s="1"/>
  <c r="S77" i="2"/>
  <c r="S79" i="2" s="1"/>
  <c r="R77" i="2"/>
  <c r="R79" i="2" s="1"/>
  <c r="Q77" i="2"/>
  <c r="Q79" i="2" s="1"/>
  <c r="P77" i="2"/>
  <c r="P79" i="2" s="1"/>
  <c r="O77" i="2"/>
  <c r="O79" i="2" s="1"/>
  <c r="N77" i="2"/>
  <c r="N79" i="2" s="1"/>
  <c r="M77" i="2"/>
  <c r="M79" i="2" s="1"/>
  <c r="L77" i="2"/>
  <c r="L79" i="2" s="1"/>
  <c r="K77" i="2"/>
  <c r="K79" i="2" s="1"/>
  <c r="J77" i="2"/>
  <c r="J79" i="2" s="1"/>
  <c r="I77" i="2"/>
  <c r="I79" i="2" s="1"/>
  <c r="H77" i="2"/>
  <c r="H79" i="2" s="1"/>
  <c r="G77" i="2"/>
  <c r="G79" i="2" s="1"/>
  <c r="F77" i="2"/>
  <c r="F79" i="2" s="1"/>
  <c r="E77" i="2"/>
  <c r="E79" i="2" s="1"/>
  <c r="D77" i="2"/>
  <c r="D79" i="2" s="1"/>
  <c r="C77" i="2"/>
  <c r="C79" i="2" s="1"/>
  <c r="AE57" i="2"/>
  <c r="AE59" i="2" s="1"/>
  <c r="AD57" i="2"/>
  <c r="AD59" i="2" s="1"/>
  <c r="AC57" i="2"/>
  <c r="AC59" i="2" s="1"/>
  <c r="AB57" i="2"/>
  <c r="AB59" i="2" s="1"/>
  <c r="AA57" i="2"/>
  <c r="AA59" i="2" s="1"/>
  <c r="Z57" i="2"/>
  <c r="Z59" i="2" s="1"/>
  <c r="Y57" i="2"/>
  <c r="Y59" i="2" s="1"/>
  <c r="X57" i="2"/>
  <c r="X59" i="2" s="1"/>
  <c r="W57" i="2"/>
  <c r="W59" i="2" s="1"/>
  <c r="V57" i="2"/>
  <c r="V59" i="2" s="1"/>
  <c r="U57" i="2"/>
  <c r="U59" i="2" s="1"/>
  <c r="T57" i="2"/>
  <c r="T59" i="2" s="1"/>
  <c r="S57" i="2"/>
  <c r="S59" i="2" s="1"/>
  <c r="R57" i="2"/>
  <c r="R59" i="2" s="1"/>
  <c r="Q57" i="2"/>
  <c r="Q59" i="2" s="1"/>
  <c r="P57" i="2"/>
  <c r="P59" i="2" s="1"/>
  <c r="O57" i="2"/>
  <c r="O59" i="2" s="1"/>
  <c r="N57" i="2"/>
  <c r="N59" i="2" s="1"/>
  <c r="M57" i="2"/>
  <c r="M59" i="2" s="1"/>
  <c r="L57" i="2"/>
  <c r="L59" i="2" s="1"/>
  <c r="K57" i="2"/>
  <c r="K59" i="2" s="1"/>
  <c r="J57" i="2"/>
  <c r="J59" i="2" s="1"/>
  <c r="I57" i="2"/>
  <c r="I59" i="2" s="1"/>
  <c r="H57" i="2"/>
  <c r="H59" i="2" s="1"/>
  <c r="G57" i="2"/>
  <c r="G59" i="2" s="1"/>
  <c r="F57" i="2"/>
  <c r="F59" i="2" s="1"/>
  <c r="E57" i="2"/>
  <c r="E59" i="2" s="1"/>
  <c r="D57" i="2"/>
  <c r="D59" i="2" s="1"/>
  <c r="C57" i="2"/>
  <c r="C59" i="2" s="1"/>
  <c r="AE36" i="2"/>
  <c r="AE38" i="2" s="1"/>
  <c r="AD36" i="2"/>
  <c r="AD38" i="2" s="1"/>
  <c r="AC36" i="2"/>
  <c r="AC38" i="2" s="1"/>
  <c r="AB36" i="2"/>
  <c r="AB38" i="2" s="1"/>
  <c r="AA36" i="2"/>
  <c r="AA38" i="2" s="1"/>
  <c r="Z36" i="2"/>
  <c r="Z38" i="2" s="1"/>
  <c r="Y36" i="2"/>
  <c r="Y38" i="2" s="1"/>
  <c r="X36" i="2"/>
  <c r="X38" i="2" s="1"/>
  <c r="W36" i="2"/>
  <c r="W38" i="2" s="1"/>
  <c r="V36" i="2"/>
  <c r="V38" i="2" s="1"/>
  <c r="U36" i="2"/>
  <c r="U38" i="2" s="1"/>
  <c r="T36" i="2"/>
  <c r="T38" i="2" s="1"/>
  <c r="S36" i="2"/>
  <c r="S38" i="2" s="1"/>
  <c r="R36" i="2"/>
  <c r="R38" i="2" s="1"/>
  <c r="Q36" i="2"/>
  <c r="Q38" i="2" s="1"/>
  <c r="P36" i="2"/>
  <c r="P38" i="2" s="1"/>
  <c r="O36" i="2"/>
  <c r="O38" i="2" s="1"/>
  <c r="N36" i="2"/>
  <c r="N38" i="2" s="1"/>
  <c r="M36" i="2"/>
  <c r="M38" i="2" s="1"/>
  <c r="L36" i="2"/>
  <c r="L38" i="2" s="1"/>
  <c r="K36" i="2"/>
  <c r="K38" i="2" s="1"/>
  <c r="J36" i="2"/>
  <c r="J38" i="2" s="1"/>
  <c r="I36" i="2"/>
  <c r="I38" i="2" s="1"/>
  <c r="H36" i="2"/>
  <c r="H38" i="2" s="1"/>
  <c r="G36" i="2"/>
  <c r="G38" i="2" s="1"/>
  <c r="F36" i="2"/>
  <c r="F38" i="2" s="1"/>
  <c r="E36" i="2"/>
  <c r="E38" i="2" s="1"/>
  <c r="D36" i="2"/>
  <c r="D38" i="2" s="1"/>
  <c r="C36" i="2"/>
  <c r="C38" i="2" s="1"/>
  <c r="AE15" i="2"/>
  <c r="AE17" i="2" s="1"/>
  <c r="AD15" i="2"/>
  <c r="AD17" i="2" s="1"/>
  <c r="AC15" i="2"/>
  <c r="AC17" i="2" s="1"/>
  <c r="AB15" i="2"/>
  <c r="AB17" i="2" s="1"/>
  <c r="AA15" i="2"/>
  <c r="AA17" i="2" s="1"/>
  <c r="Z15" i="2"/>
  <c r="Z17" i="2" s="1"/>
  <c r="Y15" i="2"/>
  <c r="Y17" i="2" s="1"/>
  <c r="X15" i="2"/>
  <c r="X17" i="2" s="1"/>
  <c r="W15" i="2"/>
  <c r="W17" i="2" s="1"/>
  <c r="V15" i="2"/>
  <c r="V17" i="2" s="1"/>
  <c r="U15" i="2"/>
  <c r="U17" i="2" s="1"/>
  <c r="T15" i="2"/>
  <c r="T17" i="2" s="1"/>
  <c r="S15" i="2"/>
  <c r="S17" i="2" s="1"/>
  <c r="R15" i="2"/>
  <c r="R17" i="2" s="1"/>
  <c r="Q15" i="2"/>
  <c r="Q17" i="2" s="1"/>
  <c r="P15" i="2"/>
  <c r="P17" i="2" s="1"/>
  <c r="O15" i="2"/>
  <c r="O17" i="2" s="1"/>
  <c r="N15" i="2"/>
  <c r="N17" i="2" s="1"/>
  <c r="M15" i="2"/>
  <c r="M17" i="2" s="1"/>
  <c r="L15" i="2"/>
  <c r="L17" i="2" s="1"/>
  <c r="K15" i="2"/>
  <c r="K17" i="2" s="1"/>
  <c r="J15" i="2"/>
  <c r="J17" i="2" s="1"/>
  <c r="I15" i="2"/>
  <c r="I17" i="2" s="1"/>
  <c r="H15" i="2"/>
  <c r="H17" i="2" s="1"/>
  <c r="G15" i="2"/>
  <c r="G17" i="2" s="1"/>
  <c r="F15" i="2"/>
  <c r="F17" i="2" s="1"/>
  <c r="E15" i="2"/>
  <c r="E17" i="2" s="1"/>
  <c r="D15" i="2"/>
  <c r="D17" i="2" s="1"/>
  <c r="C15" i="2"/>
  <c r="C17" i="2" s="1"/>
  <c r="B525" i="2" l="1"/>
  <c r="B527" i="2" s="1"/>
  <c r="N525" i="2"/>
  <c r="N527" i="2" s="1"/>
  <c r="O436" i="2"/>
  <c r="D525" i="2"/>
  <c r="D527" i="2" s="1"/>
  <c r="AB525" i="2"/>
  <c r="AB527" i="2" s="1"/>
  <c r="C525" i="2"/>
  <c r="C527" i="2" s="1"/>
  <c r="C436" i="2"/>
  <c r="Y525" i="2"/>
  <c r="Y527" i="2" s="1"/>
  <c r="J525" i="2"/>
  <c r="J527" i="2" s="1"/>
  <c r="AC525" i="2"/>
  <c r="AC527" i="2" s="1"/>
  <c r="AE551" i="3"/>
  <c r="Q525" i="2"/>
  <c r="Q527" i="2" s="1"/>
  <c r="O525" i="2"/>
  <c r="O527" i="2" s="1"/>
  <c r="S525" i="2"/>
  <c r="S527" i="2" s="1"/>
  <c r="W525" i="2"/>
  <c r="W527" i="2" s="1"/>
  <c r="E498" i="2"/>
  <c r="G525" i="2"/>
  <c r="G527" i="2" s="1"/>
  <c r="K525" i="2"/>
  <c r="K527" i="2" s="1"/>
  <c r="AA525" i="2"/>
  <c r="AA527" i="2" s="1"/>
  <c r="R416" i="2"/>
  <c r="F525" i="2"/>
  <c r="F527" i="2" s="1"/>
  <c r="R525" i="2"/>
  <c r="R527" i="2" s="1"/>
  <c r="V525" i="2"/>
  <c r="V527" i="2" s="1"/>
  <c r="E525" i="2"/>
  <c r="E527" i="2" s="1"/>
  <c r="I525" i="2"/>
  <c r="I527" i="2" s="1"/>
  <c r="M525" i="2"/>
  <c r="M527" i="2" s="1"/>
  <c r="U525" i="2"/>
  <c r="U527" i="2" s="1"/>
  <c r="Z525" i="2"/>
  <c r="Z527" i="2" s="1"/>
  <c r="AD393" i="2"/>
  <c r="D416" i="2"/>
  <c r="P498" i="2"/>
  <c r="T498" i="2"/>
  <c r="X498" i="2"/>
  <c r="Z518" i="2"/>
  <c r="H525" i="2"/>
  <c r="H527" i="2" s="1"/>
  <c r="L525" i="2"/>
  <c r="L527" i="2" s="1"/>
  <c r="P525" i="2"/>
  <c r="P527" i="2" s="1"/>
  <c r="T525" i="2"/>
  <c r="T527" i="2" s="1"/>
  <c r="AC518" i="2"/>
  <c r="AE527" i="2" l="1"/>
  <c r="X321" i="1"/>
  <c r="AE310" i="1"/>
  <c r="AE312" i="1" s="1"/>
  <c r="AD310" i="1"/>
  <c r="AD312" i="1" s="1"/>
  <c r="AC310" i="1"/>
  <c r="AC312" i="1" s="1"/>
  <c r="AB310" i="1"/>
  <c r="AA310" i="1"/>
  <c r="AA312" i="1" s="1"/>
  <c r="Z310" i="1"/>
  <c r="Z312" i="1" s="1"/>
  <c r="Y310" i="1"/>
  <c r="Y312" i="1" s="1"/>
  <c r="X310" i="1"/>
  <c r="X312" i="1" s="1"/>
  <c r="W310" i="1"/>
  <c r="W312" i="1" s="1"/>
  <c r="V310" i="1"/>
  <c r="V312" i="1" s="1"/>
  <c r="U310" i="1"/>
  <c r="U312" i="1" s="1"/>
  <c r="T310" i="1"/>
  <c r="T312" i="1" s="1"/>
  <c r="S310" i="1"/>
  <c r="S312" i="1" s="1"/>
  <c r="R310" i="1"/>
  <c r="R312" i="1" s="1"/>
  <c r="Q310" i="1"/>
  <c r="Q312" i="1" s="1"/>
  <c r="P310" i="1"/>
  <c r="P312" i="1" s="1"/>
  <c r="O310" i="1"/>
  <c r="O312" i="1" s="1"/>
  <c r="N310" i="1"/>
  <c r="N312" i="1" s="1"/>
  <c r="M310" i="1"/>
  <c r="M312" i="1" s="1"/>
  <c r="L310" i="1"/>
  <c r="L312" i="1" s="1"/>
  <c r="K310" i="1"/>
  <c r="K312" i="1" s="1"/>
  <c r="J310" i="1"/>
  <c r="J312" i="1" s="1"/>
  <c r="I310" i="1"/>
  <c r="I312" i="1" s="1"/>
  <c r="H310" i="1"/>
  <c r="G310" i="1"/>
  <c r="G312" i="1" s="1"/>
  <c r="F310" i="1"/>
  <c r="E310" i="1"/>
  <c r="E312" i="1" s="1"/>
  <c r="D310" i="1"/>
  <c r="D312" i="1" s="1"/>
  <c r="C310" i="1"/>
  <c r="C312" i="1" s="1"/>
  <c r="AE290" i="1"/>
  <c r="AE292" i="1" s="1"/>
  <c r="AD290" i="1"/>
  <c r="AD292" i="1" s="1"/>
  <c r="AC290" i="1"/>
  <c r="AC292" i="1" s="1"/>
  <c r="AB290" i="1"/>
  <c r="AB292" i="1" s="1"/>
  <c r="AA290" i="1"/>
  <c r="AA292" i="1" s="1"/>
  <c r="Z290" i="1"/>
  <c r="Z292" i="1" s="1"/>
  <c r="Y290" i="1"/>
  <c r="Y292" i="1" s="1"/>
  <c r="X290" i="1"/>
  <c r="X292" i="1" s="1"/>
  <c r="W290" i="1"/>
  <c r="W292" i="1" s="1"/>
  <c r="V290" i="1"/>
  <c r="U290" i="1"/>
  <c r="U292" i="1" s="1"/>
  <c r="T290" i="1"/>
  <c r="T292" i="1" s="1"/>
  <c r="S290" i="1"/>
  <c r="S292" i="1" s="1"/>
  <c r="R290" i="1"/>
  <c r="R292" i="1" s="1"/>
  <c r="Q290" i="1"/>
  <c r="Q292" i="1" s="1"/>
  <c r="P290" i="1"/>
  <c r="P292" i="1" s="1"/>
  <c r="O290" i="1"/>
  <c r="O292" i="1" s="1"/>
  <c r="N290" i="1"/>
  <c r="N292" i="1" s="1"/>
  <c r="M290" i="1"/>
  <c r="M292" i="1" s="1"/>
  <c r="L290" i="1"/>
  <c r="L292" i="1" s="1"/>
  <c r="K290" i="1"/>
  <c r="K292" i="1" s="1"/>
  <c r="J290" i="1"/>
  <c r="J292" i="1" s="1"/>
  <c r="I290" i="1"/>
  <c r="I292" i="1" s="1"/>
  <c r="H290" i="1"/>
  <c r="H292" i="1" s="1"/>
  <c r="G290" i="1"/>
  <c r="F290" i="1"/>
  <c r="F292" i="1" s="1"/>
  <c r="E290" i="1"/>
  <c r="D290" i="1"/>
  <c r="D292" i="1" s="1"/>
  <c r="C290" i="1"/>
  <c r="C292" i="1" s="1"/>
  <c r="AE270" i="1"/>
  <c r="AE272" i="1" s="1"/>
  <c r="AD270" i="1"/>
  <c r="AD272" i="1" s="1"/>
  <c r="AC270" i="1"/>
  <c r="AC272" i="1" s="1"/>
  <c r="AB270" i="1"/>
  <c r="AB272" i="1" s="1"/>
  <c r="AA270" i="1"/>
  <c r="AA272" i="1" s="1"/>
  <c r="Z270" i="1"/>
  <c r="Z272" i="1" s="1"/>
  <c r="Y270" i="1"/>
  <c r="Y272" i="1" s="1"/>
  <c r="X270" i="1"/>
  <c r="X272" i="1" s="1"/>
  <c r="W270" i="1"/>
  <c r="W272" i="1" s="1"/>
  <c r="V270" i="1"/>
  <c r="V272" i="1" s="1"/>
  <c r="U270" i="1"/>
  <c r="U272" i="1" s="1"/>
  <c r="T270" i="1"/>
  <c r="T272" i="1" s="1"/>
  <c r="S270" i="1"/>
  <c r="S272" i="1" s="1"/>
  <c r="R270" i="1"/>
  <c r="R272" i="1" s="1"/>
  <c r="Q270" i="1"/>
  <c r="Q272" i="1" s="1"/>
  <c r="P270" i="1"/>
  <c r="P272" i="1" s="1"/>
  <c r="O270" i="1"/>
  <c r="O272" i="1" s="1"/>
  <c r="N270" i="1"/>
  <c r="N272" i="1" s="1"/>
  <c r="M270" i="1"/>
  <c r="M272" i="1" s="1"/>
  <c r="L270" i="1"/>
  <c r="L272" i="1" s="1"/>
  <c r="K270" i="1"/>
  <c r="K272" i="1" s="1"/>
  <c r="J270" i="1"/>
  <c r="J272" i="1" s="1"/>
  <c r="I270" i="1"/>
  <c r="I272" i="1" s="1"/>
  <c r="H270" i="1"/>
  <c r="H272" i="1" s="1"/>
  <c r="G270" i="1"/>
  <c r="G272" i="1" s="1"/>
  <c r="F270" i="1"/>
  <c r="F272" i="1" s="1"/>
  <c r="E270" i="1"/>
  <c r="E272" i="1" s="1"/>
  <c r="D270" i="1"/>
  <c r="D272" i="1" s="1"/>
  <c r="C270" i="1"/>
  <c r="C272" i="1" s="1"/>
  <c r="F251" i="1"/>
  <c r="AE249" i="1"/>
  <c r="AE251" i="1" s="1"/>
  <c r="AD249" i="1"/>
  <c r="AD251" i="1" s="1"/>
  <c r="AC249" i="1"/>
  <c r="AC251" i="1" s="1"/>
  <c r="AB249" i="1"/>
  <c r="AB251" i="1" s="1"/>
  <c r="AA249" i="1"/>
  <c r="AA251" i="1" s="1"/>
  <c r="Z249" i="1"/>
  <c r="Z251" i="1" s="1"/>
  <c r="Y249" i="1"/>
  <c r="Y251" i="1" s="1"/>
  <c r="X249" i="1"/>
  <c r="X251" i="1" s="1"/>
  <c r="W249" i="1"/>
  <c r="W251" i="1" s="1"/>
  <c r="V249" i="1"/>
  <c r="V251" i="1" s="1"/>
  <c r="U249" i="1"/>
  <c r="U251" i="1" s="1"/>
  <c r="T249" i="1"/>
  <c r="T251" i="1" s="1"/>
  <c r="S249" i="1"/>
  <c r="S251" i="1" s="1"/>
  <c r="R249" i="1"/>
  <c r="R251" i="1" s="1"/>
  <c r="Q249" i="1"/>
  <c r="Q251" i="1" s="1"/>
  <c r="P249" i="1"/>
  <c r="P251" i="1" s="1"/>
  <c r="O249" i="1"/>
  <c r="O251" i="1" s="1"/>
  <c r="N249" i="1"/>
  <c r="N251" i="1" s="1"/>
  <c r="M249" i="1"/>
  <c r="M251" i="1" s="1"/>
  <c r="L249" i="1"/>
  <c r="L251" i="1" s="1"/>
  <c r="K249" i="1"/>
  <c r="K251" i="1" s="1"/>
  <c r="J249" i="1"/>
  <c r="J251" i="1" s="1"/>
  <c r="I249" i="1"/>
  <c r="I251" i="1" s="1"/>
  <c r="H249" i="1"/>
  <c r="H251" i="1" s="1"/>
  <c r="G249" i="1"/>
  <c r="G251" i="1" s="1"/>
  <c r="F249" i="1"/>
  <c r="E249" i="1"/>
  <c r="E251" i="1" s="1"/>
  <c r="D249" i="1"/>
  <c r="D251" i="1" s="1"/>
  <c r="C249" i="1"/>
  <c r="C251" i="1" s="1"/>
  <c r="AE228" i="1"/>
  <c r="AE230" i="1" s="1"/>
  <c r="AD228" i="1"/>
  <c r="AD230" i="1" s="1"/>
  <c r="AC228" i="1"/>
  <c r="AC230" i="1" s="1"/>
  <c r="AB228" i="1"/>
  <c r="AB230" i="1" s="1"/>
  <c r="AA228" i="1"/>
  <c r="AA230" i="1" s="1"/>
  <c r="Z228" i="1"/>
  <c r="Z230" i="1" s="1"/>
  <c r="Y228" i="1"/>
  <c r="Y230" i="1" s="1"/>
  <c r="X228" i="1"/>
  <c r="X230" i="1" s="1"/>
  <c r="W228" i="1"/>
  <c r="W230" i="1" s="1"/>
  <c r="V228" i="1"/>
  <c r="V230" i="1" s="1"/>
  <c r="U228" i="1"/>
  <c r="U230" i="1" s="1"/>
  <c r="T228" i="1"/>
  <c r="T230" i="1" s="1"/>
  <c r="S228" i="1"/>
  <c r="S230" i="1" s="1"/>
  <c r="R228" i="1"/>
  <c r="R230" i="1" s="1"/>
  <c r="Q228" i="1"/>
  <c r="Q230" i="1" s="1"/>
  <c r="P228" i="1"/>
  <c r="P230" i="1" s="1"/>
  <c r="O228" i="1"/>
  <c r="N228" i="1"/>
  <c r="N230" i="1" s="1"/>
  <c r="M228" i="1"/>
  <c r="M230" i="1" s="1"/>
  <c r="L228" i="1"/>
  <c r="L230" i="1" s="1"/>
  <c r="K228" i="1"/>
  <c r="K230" i="1" s="1"/>
  <c r="J228" i="1"/>
  <c r="J230" i="1" s="1"/>
  <c r="I228" i="1"/>
  <c r="I230" i="1" s="1"/>
  <c r="H228" i="1"/>
  <c r="H230" i="1" s="1"/>
  <c r="G228" i="1"/>
  <c r="G230" i="1" s="1"/>
  <c r="F228" i="1"/>
  <c r="F230" i="1" s="1"/>
  <c r="E228" i="1"/>
  <c r="E230" i="1" s="1"/>
  <c r="D228" i="1"/>
  <c r="D230" i="1" s="1"/>
  <c r="C228" i="1"/>
  <c r="AE208" i="1"/>
  <c r="AE210" i="1" s="1"/>
  <c r="AD208" i="1"/>
  <c r="AD210" i="1" s="1"/>
  <c r="AC208" i="1"/>
  <c r="AC210" i="1" s="1"/>
  <c r="AB208" i="1"/>
  <c r="AB210" i="1" s="1"/>
  <c r="AA208" i="1"/>
  <c r="AA210" i="1" s="1"/>
  <c r="Z208" i="1"/>
  <c r="Z210" i="1" s="1"/>
  <c r="Y208" i="1"/>
  <c r="Y210" i="1" s="1"/>
  <c r="X208" i="1"/>
  <c r="X210" i="1" s="1"/>
  <c r="W208" i="1"/>
  <c r="W210" i="1" s="1"/>
  <c r="V208" i="1"/>
  <c r="V210" i="1" s="1"/>
  <c r="U208" i="1"/>
  <c r="U210" i="1" s="1"/>
  <c r="T208" i="1"/>
  <c r="T210" i="1" s="1"/>
  <c r="S208" i="1"/>
  <c r="S210" i="1" s="1"/>
  <c r="R208" i="1"/>
  <c r="Q208" i="1"/>
  <c r="Q210" i="1" s="1"/>
  <c r="P208" i="1"/>
  <c r="P210" i="1" s="1"/>
  <c r="O208" i="1"/>
  <c r="O210" i="1" s="1"/>
  <c r="N208" i="1"/>
  <c r="N210" i="1" s="1"/>
  <c r="M208" i="1"/>
  <c r="M210" i="1" s="1"/>
  <c r="L208" i="1"/>
  <c r="L210" i="1" s="1"/>
  <c r="K208" i="1"/>
  <c r="K210" i="1" s="1"/>
  <c r="J208" i="1"/>
  <c r="J210" i="1" s="1"/>
  <c r="I208" i="1"/>
  <c r="I210" i="1" s="1"/>
  <c r="H208" i="1"/>
  <c r="H210" i="1" s="1"/>
  <c r="G208" i="1"/>
  <c r="G210" i="1" s="1"/>
  <c r="F208" i="1"/>
  <c r="F210" i="1" s="1"/>
  <c r="E208" i="1"/>
  <c r="E210" i="1" s="1"/>
  <c r="D208" i="1"/>
  <c r="C208" i="1"/>
  <c r="C210" i="1" s="1"/>
  <c r="AE185" i="1"/>
  <c r="AE187" i="1" s="1"/>
  <c r="AD185" i="1"/>
  <c r="AC185" i="1"/>
  <c r="AC187" i="1" s="1"/>
  <c r="AB185" i="1"/>
  <c r="AB187" i="1" s="1"/>
  <c r="AA185" i="1"/>
  <c r="AA187" i="1" s="1"/>
  <c r="Z185" i="1"/>
  <c r="Z187" i="1" s="1"/>
  <c r="Y185" i="1"/>
  <c r="Y187" i="1" s="1"/>
  <c r="X185" i="1"/>
  <c r="X187" i="1" s="1"/>
  <c r="W185" i="1"/>
  <c r="W187" i="1" s="1"/>
  <c r="V185" i="1"/>
  <c r="V187" i="1" s="1"/>
  <c r="U185" i="1"/>
  <c r="U187" i="1" s="1"/>
  <c r="T185" i="1"/>
  <c r="T187" i="1" s="1"/>
  <c r="S185" i="1"/>
  <c r="S187" i="1" s="1"/>
  <c r="R185" i="1"/>
  <c r="R187" i="1" s="1"/>
  <c r="Q185" i="1"/>
  <c r="Q187" i="1" s="1"/>
  <c r="P185" i="1"/>
  <c r="P187" i="1" s="1"/>
  <c r="O185" i="1"/>
  <c r="O187" i="1" s="1"/>
  <c r="N185" i="1"/>
  <c r="N187" i="1" s="1"/>
  <c r="M185" i="1"/>
  <c r="M187" i="1" s="1"/>
  <c r="L185" i="1"/>
  <c r="L187" i="1" s="1"/>
  <c r="K185" i="1"/>
  <c r="K187" i="1" s="1"/>
  <c r="J185" i="1"/>
  <c r="J187" i="1" s="1"/>
  <c r="I185" i="1"/>
  <c r="I187" i="1" s="1"/>
  <c r="H185" i="1"/>
  <c r="H187" i="1" s="1"/>
  <c r="G185" i="1"/>
  <c r="G187" i="1" s="1"/>
  <c r="F185" i="1"/>
  <c r="F187" i="1" s="1"/>
  <c r="E185" i="1"/>
  <c r="E187" i="1" s="1"/>
  <c r="D185" i="1"/>
  <c r="D187" i="1" s="1"/>
  <c r="C185" i="1"/>
  <c r="C187" i="1" s="1"/>
  <c r="AE165" i="1"/>
  <c r="AE167" i="1" s="1"/>
  <c r="AD165" i="1"/>
  <c r="AD167" i="1" s="1"/>
  <c r="AC165" i="1"/>
  <c r="AC167" i="1" s="1"/>
  <c r="AB165" i="1"/>
  <c r="AB167" i="1" s="1"/>
  <c r="AA165" i="1"/>
  <c r="AA167" i="1" s="1"/>
  <c r="Z165" i="1"/>
  <c r="Z167" i="1" s="1"/>
  <c r="Y165" i="1"/>
  <c r="Y167" i="1" s="1"/>
  <c r="X165" i="1"/>
  <c r="X167" i="1" s="1"/>
  <c r="W165" i="1"/>
  <c r="W167" i="1" s="1"/>
  <c r="V165" i="1"/>
  <c r="V167" i="1" s="1"/>
  <c r="U165" i="1"/>
  <c r="U167" i="1" s="1"/>
  <c r="T165" i="1"/>
  <c r="T167" i="1" s="1"/>
  <c r="S165" i="1"/>
  <c r="S167" i="1" s="1"/>
  <c r="R165" i="1"/>
  <c r="R167" i="1" s="1"/>
  <c r="Q165" i="1"/>
  <c r="Q167" i="1" s="1"/>
  <c r="P165" i="1"/>
  <c r="P167" i="1" s="1"/>
  <c r="O165" i="1"/>
  <c r="O167" i="1" s="1"/>
  <c r="N165" i="1"/>
  <c r="N167" i="1" s="1"/>
  <c r="M165" i="1"/>
  <c r="M167" i="1" s="1"/>
  <c r="L165" i="1"/>
  <c r="L167" i="1" s="1"/>
  <c r="K165" i="1"/>
  <c r="K167" i="1" s="1"/>
  <c r="J165" i="1"/>
  <c r="J167" i="1" s="1"/>
  <c r="I165" i="1"/>
  <c r="I167" i="1" s="1"/>
  <c r="H165" i="1"/>
  <c r="H167" i="1" s="1"/>
  <c r="G165" i="1"/>
  <c r="G167" i="1" s="1"/>
  <c r="F165" i="1"/>
  <c r="F167" i="1" s="1"/>
  <c r="E165" i="1"/>
  <c r="E167" i="1" s="1"/>
  <c r="D165" i="1"/>
  <c r="D167" i="1" s="1"/>
  <c r="C165" i="1"/>
  <c r="C167" i="1" s="1"/>
  <c r="AE145" i="1"/>
  <c r="AE147" i="1" s="1"/>
  <c r="AD145" i="1"/>
  <c r="AD147" i="1" s="1"/>
  <c r="AC145" i="1"/>
  <c r="AC147" i="1" s="1"/>
  <c r="AB145" i="1"/>
  <c r="AB147" i="1" s="1"/>
  <c r="AA145" i="1"/>
  <c r="AA147" i="1" s="1"/>
  <c r="Z145" i="1"/>
  <c r="Z147" i="1" s="1"/>
  <c r="Y145" i="1"/>
  <c r="Y147" i="1" s="1"/>
  <c r="X145" i="1"/>
  <c r="X147" i="1" s="1"/>
  <c r="W145" i="1"/>
  <c r="W147" i="1" s="1"/>
  <c r="V145" i="1"/>
  <c r="V147" i="1" s="1"/>
  <c r="U145" i="1"/>
  <c r="U147" i="1" s="1"/>
  <c r="T145" i="1"/>
  <c r="T147" i="1" s="1"/>
  <c r="S145" i="1"/>
  <c r="S147" i="1" s="1"/>
  <c r="R145" i="1"/>
  <c r="R147" i="1" s="1"/>
  <c r="Q145" i="1"/>
  <c r="Q147" i="1" s="1"/>
  <c r="P145" i="1"/>
  <c r="P147" i="1" s="1"/>
  <c r="O145" i="1"/>
  <c r="O147" i="1" s="1"/>
  <c r="N145" i="1"/>
  <c r="N147" i="1" s="1"/>
  <c r="M145" i="1"/>
  <c r="M147" i="1" s="1"/>
  <c r="L145" i="1"/>
  <c r="K145" i="1"/>
  <c r="J147" i="1"/>
  <c r="I145" i="1"/>
  <c r="I147" i="1" s="1"/>
  <c r="H145" i="1"/>
  <c r="H147" i="1" s="1"/>
  <c r="G145" i="1"/>
  <c r="G147" i="1" s="1"/>
  <c r="F145" i="1"/>
  <c r="F147" i="1" s="1"/>
  <c r="E145" i="1"/>
  <c r="E147" i="1" s="1"/>
  <c r="D145" i="1"/>
  <c r="D147" i="1" s="1"/>
  <c r="C145" i="1"/>
  <c r="C147" i="1" s="1"/>
  <c r="AE124" i="1"/>
  <c r="AE126" i="1" s="1"/>
  <c r="AD124" i="1"/>
  <c r="AD126" i="1" s="1"/>
  <c r="AC124" i="1"/>
  <c r="AC126" i="1" s="1"/>
  <c r="AB124" i="1"/>
  <c r="AA124" i="1"/>
  <c r="AA126" i="1" s="1"/>
  <c r="Z124" i="1"/>
  <c r="Z126" i="1" s="1"/>
  <c r="Y124" i="1"/>
  <c r="Y126" i="1" s="1"/>
  <c r="X124" i="1"/>
  <c r="W124" i="1"/>
  <c r="W126" i="1" s="1"/>
  <c r="V124" i="1"/>
  <c r="V126" i="1" s="1"/>
  <c r="U124" i="1"/>
  <c r="U126" i="1" s="1"/>
  <c r="T124" i="1"/>
  <c r="T126" i="1" s="1"/>
  <c r="S124" i="1"/>
  <c r="S126" i="1" s="1"/>
  <c r="R124" i="1"/>
  <c r="R126" i="1" s="1"/>
  <c r="Q124" i="1"/>
  <c r="Q126" i="1" s="1"/>
  <c r="P124" i="1"/>
  <c r="P126" i="1" s="1"/>
  <c r="O124" i="1"/>
  <c r="O126" i="1" s="1"/>
  <c r="N124" i="1"/>
  <c r="N126" i="1" s="1"/>
  <c r="M124" i="1"/>
  <c r="L124" i="1"/>
  <c r="L126" i="1" s="1"/>
  <c r="K124" i="1"/>
  <c r="K126" i="1" s="1"/>
  <c r="J124" i="1"/>
  <c r="J126" i="1" s="1"/>
  <c r="I124" i="1"/>
  <c r="H124" i="1"/>
  <c r="G124" i="1"/>
  <c r="G126" i="1" s="1"/>
  <c r="F124" i="1"/>
  <c r="F126" i="1" s="1"/>
  <c r="E124" i="1"/>
  <c r="E126" i="1" s="1"/>
  <c r="D124" i="1"/>
  <c r="D126" i="1" s="1"/>
  <c r="C124" i="1"/>
  <c r="C126" i="1" s="1"/>
  <c r="AE102" i="1"/>
  <c r="AE104" i="1" s="1"/>
  <c r="AD102" i="1"/>
  <c r="AD104" i="1" s="1"/>
  <c r="AC102" i="1"/>
  <c r="AC104" i="1" s="1"/>
  <c r="AB102" i="1"/>
  <c r="AB104" i="1" s="1"/>
  <c r="AA102" i="1"/>
  <c r="AA104" i="1" s="1"/>
  <c r="Z102" i="1"/>
  <c r="Z104" i="1" s="1"/>
  <c r="Y102" i="1"/>
  <c r="Y104" i="1" s="1"/>
  <c r="X102" i="1"/>
  <c r="X104" i="1" s="1"/>
  <c r="W102" i="1"/>
  <c r="W104" i="1" s="1"/>
  <c r="V102" i="1"/>
  <c r="V104" i="1" s="1"/>
  <c r="U102" i="1"/>
  <c r="U104" i="1" s="1"/>
  <c r="T102" i="1"/>
  <c r="T104" i="1" s="1"/>
  <c r="S102" i="1"/>
  <c r="S104" i="1" s="1"/>
  <c r="R102" i="1"/>
  <c r="R104" i="1" s="1"/>
  <c r="Q102" i="1"/>
  <c r="Q104" i="1" s="1"/>
  <c r="P102" i="1"/>
  <c r="P104" i="1" s="1"/>
  <c r="O102" i="1"/>
  <c r="O104" i="1" s="1"/>
  <c r="N102" i="1"/>
  <c r="N104" i="1" s="1"/>
  <c r="M102" i="1"/>
  <c r="M104" i="1" s="1"/>
  <c r="L102" i="1"/>
  <c r="L104" i="1" s="1"/>
  <c r="K102" i="1"/>
  <c r="K104" i="1" s="1"/>
  <c r="J102" i="1"/>
  <c r="J104" i="1" s="1"/>
  <c r="I102" i="1"/>
  <c r="I104" i="1" s="1"/>
  <c r="H102" i="1"/>
  <c r="H104" i="1" s="1"/>
  <c r="G102" i="1"/>
  <c r="G104" i="1" s="1"/>
  <c r="F102" i="1"/>
  <c r="F104" i="1" s="1"/>
  <c r="E102" i="1"/>
  <c r="E104" i="1" s="1"/>
  <c r="D102" i="1"/>
  <c r="D104" i="1" s="1"/>
  <c r="C102" i="1"/>
  <c r="C104" i="1" s="1"/>
  <c r="AE82" i="1"/>
  <c r="AE84" i="1" s="1"/>
  <c r="AD82" i="1"/>
  <c r="AD84" i="1" s="1"/>
  <c r="AC82" i="1"/>
  <c r="AC84" i="1" s="1"/>
  <c r="AB82" i="1"/>
  <c r="AB84" i="1" s="1"/>
  <c r="AA82" i="1"/>
  <c r="AA84" i="1" s="1"/>
  <c r="Z82" i="1"/>
  <c r="Z84" i="1" s="1"/>
  <c r="Y82" i="1"/>
  <c r="Y84" i="1" s="1"/>
  <c r="X82" i="1"/>
  <c r="X84" i="1" s="1"/>
  <c r="W82" i="1"/>
  <c r="W84" i="1" s="1"/>
  <c r="V82" i="1"/>
  <c r="V84" i="1" s="1"/>
  <c r="U82" i="1"/>
  <c r="T82" i="1"/>
  <c r="T84" i="1" s="1"/>
  <c r="S82" i="1"/>
  <c r="S84" i="1" s="1"/>
  <c r="R82" i="1"/>
  <c r="R84" i="1" s="1"/>
  <c r="Q82" i="1"/>
  <c r="Q84" i="1" s="1"/>
  <c r="P82" i="1"/>
  <c r="P84" i="1" s="1"/>
  <c r="O82" i="1"/>
  <c r="O84" i="1" s="1"/>
  <c r="N82" i="1"/>
  <c r="M82" i="1"/>
  <c r="M84" i="1" s="1"/>
  <c r="L82" i="1"/>
  <c r="L84" i="1" s="1"/>
  <c r="K82" i="1"/>
  <c r="K84" i="1" s="1"/>
  <c r="J82" i="1"/>
  <c r="J84" i="1" s="1"/>
  <c r="I82" i="1"/>
  <c r="I84" i="1" s="1"/>
  <c r="H82" i="1"/>
  <c r="H84" i="1" s="1"/>
  <c r="G82" i="1"/>
  <c r="G84" i="1" s="1"/>
  <c r="F82" i="1"/>
  <c r="F84" i="1" s="1"/>
  <c r="E82" i="1"/>
  <c r="E84" i="1" s="1"/>
  <c r="D82" i="1"/>
  <c r="D84" i="1" s="1"/>
  <c r="C82" i="1"/>
  <c r="C84" i="1" s="1"/>
  <c r="AE61" i="1"/>
  <c r="AE63" i="1" s="1"/>
  <c r="AD61" i="1"/>
  <c r="AD63" i="1" s="1"/>
  <c r="AC61" i="1"/>
  <c r="AB61" i="1"/>
  <c r="AB63" i="1" s="1"/>
  <c r="AA61" i="1"/>
  <c r="Z61" i="1"/>
  <c r="Z63" i="1" s="1"/>
  <c r="Y61" i="1"/>
  <c r="Y63" i="1" s="1"/>
  <c r="X61" i="1"/>
  <c r="X63" i="1" s="1"/>
  <c r="W61" i="1"/>
  <c r="W63" i="1" s="1"/>
  <c r="V61" i="1"/>
  <c r="U61" i="1"/>
  <c r="U63" i="1" s="1"/>
  <c r="T61" i="1"/>
  <c r="S61" i="1"/>
  <c r="R61" i="1"/>
  <c r="R63" i="1" s="1"/>
  <c r="Q61" i="1"/>
  <c r="P61" i="1"/>
  <c r="P63" i="1" s="1"/>
  <c r="O61" i="1"/>
  <c r="O63" i="1" s="1"/>
  <c r="N61" i="1"/>
  <c r="N63" i="1" s="1"/>
  <c r="M61" i="1"/>
  <c r="M63" i="1" s="1"/>
  <c r="L61" i="1"/>
  <c r="L63" i="1" s="1"/>
  <c r="K61" i="1"/>
  <c r="K63" i="1" s="1"/>
  <c r="J61" i="1"/>
  <c r="J63" i="1" s="1"/>
  <c r="I61" i="1"/>
  <c r="I63" i="1" s="1"/>
  <c r="H61" i="1"/>
  <c r="H63" i="1" s="1"/>
  <c r="G61" i="1"/>
  <c r="G63" i="1" s="1"/>
  <c r="F61" i="1"/>
  <c r="E61" i="1"/>
  <c r="E63" i="1" s="1"/>
  <c r="D61" i="1"/>
  <c r="D63" i="1" s="1"/>
  <c r="C61" i="1"/>
  <c r="C63" i="1" s="1"/>
  <c r="AE38" i="1"/>
  <c r="AE40" i="1" s="1"/>
  <c r="AD38" i="1"/>
  <c r="AD40" i="1" s="1"/>
  <c r="AC38" i="1"/>
  <c r="AC40" i="1" s="1"/>
  <c r="AB38" i="1"/>
  <c r="AB40" i="1" s="1"/>
  <c r="AA38" i="1"/>
  <c r="AA40" i="1" s="1"/>
  <c r="Z38" i="1"/>
  <c r="Z40" i="1" s="1"/>
  <c r="Y38" i="1"/>
  <c r="Y40" i="1" s="1"/>
  <c r="X38" i="1"/>
  <c r="X40" i="1" s="1"/>
  <c r="W38" i="1"/>
  <c r="W40" i="1" s="1"/>
  <c r="V38" i="1"/>
  <c r="V40" i="1" s="1"/>
  <c r="U38" i="1"/>
  <c r="U40" i="1" s="1"/>
  <c r="T38" i="1"/>
  <c r="T40" i="1" s="1"/>
  <c r="S38" i="1"/>
  <c r="S40" i="1" s="1"/>
  <c r="R38" i="1"/>
  <c r="R40" i="1" s="1"/>
  <c r="Q38" i="1"/>
  <c r="Q40" i="1" s="1"/>
  <c r="P38" i="1"/>
  <c r="O38" i="1"/>
  <c r="O40" i="1" s="1"/>
  <c r="N38" i="1"/>
  <c r="N40" i="1" s="1"/>
  <c r="M38" i="1"/>
  <c r="M40" i="1" s="1"/>
  <c r="L38" i="1"/>
  <c r="L40" i="1" s="1"/>
  <c r="K38" i="1"/>
  <c r="K40" i="1" s="1"/>
  <c r="J38" i="1"/>
  <c r="I38" i="1"/>
  <c r="I40" i="1" s="1"/>
  <c r="H38" i="1"/>
  <c r="H40" i="1" s="1"/>
  <c r="G38" i="1"/>
  <c r="G40" i="1" s="1"/>
  <c r="F38" i="1"/>
  <c r="F40" i="1" s="1"/>
  <c r="E38" i="1"/>
  <c r="E40" i="1" s="1"/>
  <c r="D38" i="1"/>
  <c r="D40" i="1" s="1"/>
  <c r="C38" i="1"/>
  <c r="C40" i="1" s="1"/>
  <c r="AE18" i="1"/>
  <c r="AE20" i="1" s="1"/>
  <c r="AD18" i="1"/>
  <c r="AD20" i="1" s="1"/>
  <c r="AC18" i="1"/>
  <c r="AC20" i="1" s="1"/>
  <c r="AB18" i="1"/>
  <c r="AB20" i="1" s="1"/>
  <c r="AA18" i="1"/>
  <c r="AA20" i="1" s="1"/>
  <c r="Z18" i="1"/>
  <c r="Z20" i="1" s="1"/>
  <c r="Y18" i="1"/>
  <c r="Y20" i="1" s="1"/>
  <c r="X18" i="1"/>
  <c r="X20" i="1" s="1"/>
  <c r="W18" i="1"/>
  <c r="W20" i="1" s="1"/>
  <c r="V18" i="1"/>
  <c r="V20" i="1" s="1"/>
  <c r="U18" i="1"/>
  <c r="U20" i="1" s="1"/>
  <c r="T18" i="1"/>
  <c r="T20" i="1" s="1"/>
  <c r="S18" i="1"/>
  <c r="S20" i="1" s="1"/>
  <c r="R18" i="1"/>
  <c r="R20" i="1" s="1"/>
  <c r="Q18" i="1"/>
  <c r="Q20" i="1" s="1"/>
  <c r="P18" i="1"/>
  <c r="P20" i="1" s="1"/>
  <c r="O18" i="1"/>
  <c r="O20" i="1" s="1"/>
  <c r="N18" i="1"/>
  <c r="N20" i="1" s="1"/>
  <c r="M18" i="1"/>
  <c r="M20" i="1" s="1"/>
  <c r="L18" i="1"/>
  <c r="L20" i="1" s="1"/>
  <c r="K18" i="1"/>
  <c r="K20" i="1" s="1"/>
  <c r="J20" i="1"/>
  <c r="I18" i="1"/>
  <c r="I20" i="1" s="1"/>
  <c r="H18" i="1"/>
  <c r="H20" i="1" s="1"/>
  <c r="G18" i="1"/>
  <c r="G20" i="1" s="1"/>
  <c r="F18" i="1"/>
  <c r="F20" i="1" s="1"/>
  <c r="E18" i="1"/>
  <c r="E20" i="1" s="1"/>
  <c r="D18" i="1"/>
  <c r="D20" i="1" s="1"/>
  <c r="C18" i="1"/>
  <c r="C20" i="1" s="1"/>
  <c r="C319" i="1" l="1"/>
  <c r="C325" i="1" s="1"/>
  <c r="E319" i="1"/>
  <c r="Q319" i="1"/>
  <c r="Q325" i="1" s="1"/>
  <c r="E292" i="1"/>
  <c r="D319" i="1"/>
  <c r="D325" i="1" s="1"/>
  <c r="G292" i="1"/>
  <c r="F319" i="1"/>
  <c r="F325" i="1" s="1"/>
  <c r="C230" i="1"/>
  <c r="B319" i="1"/>
  <c r="B325" i="1" s="1"/>
  <c r="O230" i="1"/>
  <c r="AF230" i="1" s="1"/>
  <c r="N319" i="1"/>
  <c r="N325" i="1" s="1"/>
  <c r="AD187" i="1"/>
  <c r="AC319" i="1"/>
  <c r="AC325" i="1" s="1"/>
  <c r="K147" i="1"/>
  <c r="J319" i="1"/>
  <c r="J325" i="1" s="1"/>
  <c r="L147" i="1"/>
  <c r="K319" i="1"/>
  <c r="K325" i="1" s="1"/>
  <c r="H126" i="1"/>
  <c r="G319" i="1"/>
  <c r="G325" i="1" s="1"/>
  <c r="X126" i="1"/>
  <c r="W319" i="1"/>
  <c r="W325" i="1" s="1"/>
  <c r="AB126" i="1"/>
  <c r="AA319" i="1"/>
  <c r="AA325" i="1" s="1"/>
  <c r="I126" i="1"/>
  <c r="H319" i="1"/>
  <c r="H325" i="1" s="1"/>
  <c r="M126" i="1"/>
  <c r="L319" i="1"/>
  <c r="L325" i="1" s="1"/>
  <c r="N84" i="1"/>
  <c r="M319" i="1"/>
  <c r="M325" i="1" s="1"/>
  <c r="U84" i="1"/>
  <c r="T319" i="1"/>
  <c r="T325" i="1" s="1"/>
  <c r="Q63" i="1"/>
  <c r="P319" i="1"/>
  <c r="P325" i="1" s="1"/>
  <c r="S63" i="1"/>
  <c r="R319" i="1"/>
  <c r="R325" i="1" s="1"/>
  <c r="V63" i="1"/>
  <c r="U319" i="1"/>
  <c r="U325" i="1" s="1"/>
  <c r="T63" i="1"/>
  <c r="S319" i="1"/>
  <c r="S325" i="1" s="1"/>
  <c r="AC63" i="1"/>
  <c r="AB319" i="1"/>
  <c r="AB325" i="1" s="1"/>
  <c r="F63" i="1"/>
  <c r="E325" i="1"/>
  <c r="AA63" i="1"/>
  <c r="Z319" i="1"/>
  <c r="Z325" i="1" s="1"/>
  <c r="P40" i="1"/>
  <c r="O319" i="1"/>
  <c r="J40" i="1"/>
  <c r="I319" i="1"/>
  <c r="I325" i="1" s="1"/>
  <c r="AF126" i="1"/>
  <c r="AF84" i="1"/>
  <c r="AF251" i="1"/>
  <c r="AF63" i="1"/>
  <c r="Q321" i="1"/>
  <c r="G321" i="1"/>
  <c r="AF272" i="1"/>
  <c r="AF167" i="1"/>
  <c r="D210" i="1"/>
  <c r="V292" i="1"/>
  <c r="H312" i="1"/>
  <c r="B321" i="1"/>
  <c r="K321" i="1"/>
  <c r="R210" i="1"/>
  <c r="F312" i="1"/>
  <c r="V321" i="1"/>
  <c r="AB312" i="1"/>
  <c r="D321" i="1"/>
  <c r="AF187" i="1"/>
  <c r="AF104" i="1"/>
  <c r="Y321" i="1"/>
  <c r="AF20" i="1"/>
  <c r="F321" i="1" l="1"/>
  <c r="W321" i="1"/>
  <c r="C321" i="1"/>
  <c r="AC321" i="1"/>
  <c r="AF292" i="1"/>
  <c r="N321" i="1"/>
  <c r="H321" i="1"/>
  <c r="AF147" i="1"/>
  <c r="L321" i="1"/>
  <c r="J321" i="1"/>
  <c r="R321" i="1"/>
  <c r="AA321" i="1"/>
  <c r="S321" i="1"/>
  <c r="Z321" i="1"/>
  <c r="M321" i="1"/>
  <c r="T321" i="1"/>
  <c r="P321" i="1"/>
  <c r="U321" i="1"/>
  <c r="AB321" i="1"/>
  <c r="AF321" i="1" s="1"/>
  <c r="E321" i="1"/>
  <c r="AF40" i="1"/>
  <c r="O321" i="1"/>
  <c r="O325" i="1"/>
  <c r="I321" i="1"/>
  <c r="AF312" i="1"/>
  <c r="AF210" i="1"/>
  <c r="AF316" i="1" l="1"/>
</calcChain>
</file>

<file path=xl/sharedStrings.xml><?xml version="1.0" encoding="utf-8"?>
<sst xmlns="http://schemas.openxmlformats.org/spreadsheetml/2006/main" count="3426" uniqueCount="124">
  <si>
    <t>МЕНЮ-ТРЕБОВАНИЕ НА ВЫДАЧУ ПРОДУКТОВ ПИТАНИЯ 1-4 КЛАССАМ</t>
  </si>
  <si>
    <t xml:space="preserve">Утверждаю: Руководитель ______________ </t>
  </si>
  <si>
    <t>Ашниев А.Ш.</t>
  </si>
  <si>
    <t>К-ВО ПРОДУКТОВ ПИТАНИЯ, ПОДЛЕЖАЩИХ К ЗАКЛАДКЕ</t>
  </si>
  <si>
    <t>ПЛАНОВАЯ СТ-ТЬ ОДНОГО ДНЯ НА ОДНОГО УЧАЩЕГОСЯ 61</t>
  </si>
  <si>
    <t>гречка</t>
  </si>
  <si>
    <t>капуста</t>
  </si>
  <si>
    <t>курага</t>
  </si>
  <si>
    <t>куры</t>
  </si>
  <si>
    <t>лук</t>
  </si>
  <si>
    <t>морковь</t>
  </si>
  <si>
    <t>мясо</t>
  </si>
  <si>
    <t>пряник</t>
  </si>
  <si>
    <t>рис</t>
  </si>
  <si>
    <t>рыба</t>
  </si>
  <si>
    <t>свекла</t>
  </si>
  <si>
    <t>сметана</t>
  </si>
  <si>
    <t>томат</t>
  </si>
  <si>
    <t>чай</t>
  </si>
  <si>
    <t>ИТОГО</t>
  </si>
  <si>
    <t>Цена</t>
  </si>
  <si>
    <t>Сумма</t>
  </si>
  <si>
    <t xml:space="preserve">ПОВАР _________________ </t>
  </si>
  <si>
    <t>КЛАДОВЩИЦА_________________</t>
  </si>
  <si>
    <t>гороховый суп</t>
  </si>
  <si>
    <t>соль</t>
  </si>
  <si>
    <t>рыба запеченная</t>
  </si>
  <si>
    <t>суббота</t>
  </si>
  <si>
    <t>хинкал</t>
  </si>
  <si>
    <t>печенье</t>
  </si>
  <si>
    <t>пряники</t>
  </si>
  <si>
    <t>понедельник</t>
  </si>
  <si>
    <t>вторник</t>
  </si>
  <si>
    <t>среда</t>
  </si>
  <si>
    <t>четверг</t>
  </si>
  <si>
    <t>пятница</t>
  </si>
  <si>
    <t>хлеб</t>
  </si>
  <si>
    <t>пюре картофельное</t>
  </si>
  <si>
    <t>горох желтый</t>
  </si>
  <si>
    <t>картофель</t>
  </si>
  <si>
    <t>молоко</t>
  </si>
  <si>
    <t>макароны</t>
  </si>
  <si>
    <t>пшенич крупа</t>
  </si>
  <si>
    <t xml:space="preserve">слив масло </t>
  </si>
  <si>
    <t>растит масло</t>
  </si>
  <si>
    <t>печенье юбилейное</t>
  </si>
  <si>
    <t>вафли</t>
  </si>
  <si>
    <t>песок сахарный</t>
  </si>
  <si>
    <t>йогурт</t>
  </si>
  <si>
    <t>конфеты</t>
  </si>
  <si>
    <t>борщ</t>
  </si>
  <si>
    <t>макароны с курицей</t>
  </si>
  <si>
    <t>чай сладкий</t>
  </si>
  <si>
    <t>на 01.09.2021 год</t>
  </si>
  <si>
    <t>Куриный суп</t>
  </si>
  <si>
    <t>на 02.09.2021 год</t>
  </si>
  <si>
    <t>на 03.09.2021 год</t>
  </si>
  <si>
    <t>кампот из кураги</t>
  </si>
  <si>
    <t>на 04.09.2021 год</t>
  </si>
  <si>
    <t>суп хинкал</t>
  </si>
  <si>
    <t>КОЛИЧЕСТВО ДОВОЛЬСТВУЮЩИХСЯ 36</t>
  </si>
  <si>
    <t>ПЛАНОВАЯ СТ-ТЬ ОДНОГО ДНЯ НА ВСЕХ   2196 руб</t>
  </si>
  <si>
    <t>на 06.09.2021 год</t>
  </si>
  <si>
    <t>рисовый суп</t>
  </si>
  <si>
    <t>котлеты с картошкой</t>
  </si>
  <si>
    <t xml:space="preserve">печенье </t>
  </si>
  <si>
    <t>на 07.09.2021 год</t>
  </si>
  <si>
    <t>молочный суп</t>
  </si>
  <si>
    <t>пшеничная каша</t>
  </si>
  <si>
    <t>на 08.09.2021 год</t>
  </si>
  <si>
    <t>на 09.09.2021 год</t>
  </si>
  <si>
    <t>на 10.09.2021 год</t>
  </si>
  <si>
    <t>на 11.09.2021 год</t>
  </si>
  <si>
    <t>на 13.09.2021 год</t>
  </si>
  <si>
    <t>на 14.09.2021 год</t>
  </si>
  <si>
    <t>на 16.09.2021 год</t>
  </si>
  <si>
    <t>на 17.09.2021 год</t>
  </si>
  <si>
    <t>на 18.09.2021 год</t>
  </si>
  <si>
    <t>на 20.09.2021 год</t>
  </si>
  <si>
    <t>на 21.09.2021 год</t>
  </si>
  <si>
    <t>на 22.09.2021 год</t>
  </si>
  <si>
    <t>на 23.09.2021 год</t>
  </si>
  <si>
    <t>на 24.09.2021 год</t>
  </si>
  <si>
    <t>на 25.09.2021 год</t>
  </si>
  <si>
    <t>на 27.09.2021 год</t>
  </si>
  <si>
    <t>на 28.09.2021 год</t>
  </si>
  <si>
    <t>на 29.09.2021 год</t>
  </si>
  <si>
    <t>на 30.09.2021 год</t>
  </si>
  <si>
    <t>КОЛИЧЕСТВО ДОВОЛЬСТВУЮЩИХСЯ 29</t>
  </si>
  <si>
    <t>ПЛАНОВАЯ СТ-ТЬ ОДНОГО ДНЯ НА ВСЕХ   1769 руб</t>
  </si>
  <si>
    <t>КОЛИЧЕСТВО ДОВОЛЬСТВУЮЩИХСЯ 35</t>
  </si>
  <si>
    <t>ПЛАНОВАЯ СТ-ТЬ ОДНОГО ДНЯ НА ВСЕХ   2135 руб</t>
  </si>
  <si>
    <t>КОЛИЧЕСТВО ДОВОЛЬСТВУЮЩИХСЯ 28</t>
  </si>
  <si>
    <t>ПЛАНОВАЯ СТ-ТЬ ОДНОГО ДНЯ НА ВСЕХ   1708 руб</t>
  </si>
  <si>
    <t>компот из кураги</t>
  </si>
  <si>
    <t>на 02.10.2021 год</t>
  </si>
  <si>
    <t>на 01.10.2021 год</t>
  </si>
  <si>
    <t>на 04.10.2021 год</t>
  </si>
  <si>
    <t>на 05.10.2021 год</t>
  </si>
  <si>
    <t>на 06.10.2021 год</t>
  </si>
  <si>
    <t>на 07.10.2021 год</t>
  </si>
  <si>
    <t>на 08.10.2021 год</t>
  </si>
  <si>
    <t>на 09.10.2021 год</t>
  </si>
  <si>
    <t>на 11.10.2021 год</t>
  </si>
  <si>
    <t>на 12.10.2021 год</t>
  </si>
  <si>
    <t>на 13.10.2021 год</t>
  </si>
  <si>
    <t>на 14.10.2021 год</t>
  </si>
  <si>
    <t>на 15.10.2021 год</t>
  </si>
  <si>
    <t>на 16.10.2021 год</t>
  </si>
  <si>
    <t>на 18.10.2021 год</t>
  </si>
  <si>
    <t>на 19.10.2021 год</t>
  </si>
  <si>
    <t>на 20.10.2021 год</t>
  </si>
  <si>
    <t>на 21.10.2021 год</t>
  </si>
  <si>
    <t>на 22.10.2021 год</t>
  </si>
  <si>
    <t>на 23.10.2021 год</t>
  </si>
  <si>
    <t>на 25.10.2021 год</t>
  </si>
  <si>
    <t>на 26.10.2021 год</t>
  </si>
  <si>
    <t>на 27.10.2021 год</t>
  </si>
  <si>
    <t>на 28.10.2021 год</t>
  </si>
  <si>
    <t>на 29.10.2021 год</t>
  </si>
  <si>
    <t>на 30.10.2021 год</t>
  </si>
  <si>
    <t>октябрь</t>
  </si>
  <si>
    <t>остаток за сентябрь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</si>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</sst>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25"/>
  <sheetViews>
    <sheetView topLeftCell="A314" workbookViewId="0">
      <selection activeCell="E319" sqref="E319"/>
    </sheetView>
  </sheetViews>
  <sheetFormatPr defaultRowHeight="15" x14ac:dyDescent="0.25"/>
  <cols>
    <col min="1" max="1" width="1.28515625" customWidth="1"/>
    <col min="2" max="2" width="15.42578125" customWidth="1"/>
    <col min="3" max="3" width="5.7109375" customWidth="1"/>
    <col min="4" max="4" width="6.7109375" customWidth="1"/>
    <col min="5" max="5" width="5.28515625" customWidth="1"/>
    <col min="6" max="6" width="6.42578125" customWidth="1"/>
    <col min="7" max="7" width="6.140625" customWidth="1"/>
    <col min="8" max="8" width="5" customWidth="1"/>
    <col min="9" max="9" width="5.7109375" customWidth="1"/>
    <col min="10" max="10" width="4.85546875" customWidth="1"/>
    <col min="11" max="13" width="5.7109375" customWidth="1"/>
    <col min="14" max="14" width="6.28515625" customWidth="1"/>
    <col min="15" max="15" width="5.7109375" customWidth="1"/>
    <col min="16" max="16" width="4.85546875" customWidth="1"/>
    <col min="17" max="17" width="5.140625" customWidth="1"/>
    <col min="18" max="23" width="5.7109375" customWidth="1"/>
    <col min="24" max="24" width="7" customWidth="1"/>
    <col min="25" max="30" width="5.7109375" customWidth="1"/>
    <col min="31" max="31" width="6.42578125" customWidth="1"/>
  </cols>
  <sheetData>
    <row r="1" spans="2:31" ht="7.15" customHeight="1" x14ac:dyDescent="0.25"/>
    <row r="2" spans="2:31" ht="3" customHeight="1" x14ac:dyDescent="0.25"/>
    <row r="3" spans="2:31" ht="4.9000000000000004" customHeight="1" x14ac:dyDescent="0.25"/>
    <row r="4" spans="2:31" ht="18.75" x14ac:dyDescent="0.25">
      <c r="B4" s="1"/>
      <c r="C4" s="1"/>
      <c r="D4" s="1"/>
      <c r="E4" s="2"/>
      <c r="F4" s="2"/>
      <c r="G4" s="1"/>
      <c r="H4" s="3" t="s">
        <v>0</v>
      </c>
      <c r="I4" s="2"/>
      <c r="J4" s="2"/>
      <c r="K4" s="2"/>
      <c r="L4" s="2"/>
      <c r="M4" s="1"/>
      <c r="N4" s="2"/>
      <c r="O4" s="2"/>
      <c r="P4" s="2"/>
      <c r="Q4" s="4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2:31" ht="4.1500000000000004" hidden="1" customHeight="1" x14ac:dyDescent="0.25"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2:31" ht="7.15" hidden="1" customHeight="1" x14ac:dyDescent="0.25">
      <c r="B6" s="1"/>
      <c r="C6" s="2"/>
      <c r="D6" s="6"/>
      <c r="E6" s="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2:31" ht="15.75" x14ac:dyDescent="0.25">
      <c r="B7" s="7" t="s">
        <v>71</v>
      </c>
      <c r="C7" s="8"/>
      <c r="D7" s="2"/>
      <c r="E7" s="2"/>
      <c r="F7" s="2"/>
      <c r="G7" s="1"/>
      <c r="H7" s="2"/>
      <c r="I7" s="2"/>
      <c r="J7" s="2"/>
      <c r="K7" s="2"/>
      <c r="L7" s="2"/>
      <c r="M7" s="2"/>
      <c r="N7" s="1"/>
      <c r="O7" s="1"/>
      <c r="P7" s="2"/>
      <c r="Q7" s="1"/>
      <c r="R7" s="1"/>
      <c r="S7" s="2" t="s">
        <v>1</v>
      </c>
      <c r="T7" s="1"/>
      <c r="U7" s="1"/>
      <c r="V7" s="1"/>
      <c r="W7" s="1"/>
      <c r="X7" s="1"/>
      <c r="Y7" s="1"/>
      <c r="Z7" s="1"/>
      <c r="AA7" s="1" t="s">
        <v>2</v>
      </c>
      <c r="AB7" s="1"/>
      <c r="AC7" s="1"/>
      <c r="AD7" s="1"/>
      <c r="AE7" s="1"/>
    </row>
    <row r="8" spans="2:31" x14ac:dyDescent="0.25">
      <c r="B8" s="1" t="s">
        <v>35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2:3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9"/>
      <c r="N9" s="2"/>
      <c r="O9" s="2"/>
      <c r="P9" s="2"/>
      <c r="Q9" s="4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2:31" ht="19.149999999999999" customHeight="1" x14ac:dyDescent="0.25">
      <c r="B10" s="9"/>
      <c r="C10" s="10"/>
      <c r="D10" s="11"/>
      <c r="E10" s="12" t="s">
        <v>3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/>
      <c r="R10" s="11"/>
      <c r="S10" s="11"/>
      <c r="T10" s="11"/>
      <c r="U10" s="15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2:31" ht="18.600000000000001" customHeight="1" x14ac:dyDescent="0.25">
      <c r="B11" s="17"/>
      <c r="C11" s="30" t="s">
        <v>4</v>
      </c>
      <c r="D11" s="31"/>
      <c r="E11" s="31"/>
      <c r="F11" s="31"/>
      <c r="G11" s="31"/>
      <c r="H11" s="31"/>
      <c r="I11" s="31"/>
      <c r="J11" s="31"/>
      <c r="K11" s="31"/>
      <c r="L11" s="31"/>
      <c r="M11" s="31" t="s">
        <v>90</v>
      </c>
      <c r="N11" s="31"/>
      <c r="O11" s="31"/>
      <c r="P11" s="31"/>
      <c r="Q11" s="31"/>
      <c r="R11" s="31"/>
      <c r="S11" s="31"/>
      <c r="T11" s="31"/>
      <c r="U11" s="31"/>
      <c r="V11" s="30" t="s">
        <v>91</v>
      </c>
      <c r="W11" s="31"/>
      <c r="X11" s="31"/>
      <c r="Y11" s="31"/>
      <c r="Z11" s="31"/>
      <c r="AA11" s="31"/>
      <c r="AB11" s="31"/>
      <c r="AC11" s="31"/>
      <c r="AD11" s="31"/>
      <c r="AE11" s="31"/>
    </row>
    <row r="12" spans="2:31" ht="48" x14ac:dyDescent="0.25">
      <c r="B12" s="18">
        <v>9</v>
      </c>
      <c r="C12" s="19" t="s">
        <v>5</v>
      </c>
      <c r="D12" s="19" t="s">
        <v>38</v>
      </c>
      <c r="E12" s="19" t="s">
        <v>6</v>
      </c>
      <c r="F12" s="19" t="s">
        <v>39</v>
      </c>
      <c r="G12" s="19" t="s">
        <v>15</v>
      </c>
      <c r="H12" s="19" t="s">
        <v>9</v>
      </c>
      <c r="I12" s="19" t="s">
        <v>10</v>
      </c>
      <c r="J12" s="19" t="s">
        <v>7</v>
      </c>
      <c r="K12" s="19" t="s">
        <v>40</v>
      </c>
      <c r="L12" s="19" t="s">
        <v>41</v>
      </c>
      <c r="M12" s="19" t="s">
        <v>13</v>
      </c>
      <c r="N12" s="20" t="s">
        <v>42</v>
      </c>
      <c r="O12" s="20" t="s">
        <v>28</v>
      </c>
      <c r="P12" s="22" t="s">
        <v>11</v>
      </c>
      <c r="Q12" s="20" t="s">
        <v>8</v>
      </c>
      <c r="R12" s="22" t="s">
        <v>14</v>
      </c>
      <c r="S12" s="20" t="s">
        <v>17</v>
      </c>
      <c r="T12" s="20" t="s">
        <v>16</v>
      </c>
      <c r="U12" s="22" t="s">
        <v>43</v>
      </c>
      <c r="V12" s="20" t="s">
        <v>44</v>
      </c>
      <c r="W12" s="22" t="s">
        <v>18</v>
      </c>
      <c r="X12" s="20" t="s">
        <v>45</v>
      </c>
      <c r="Y12" s="22" t="s">
        <v>46</v>
      </c>
      <c r="Z12" s="20" t="s">
        <v>30</v>
      </c>
      <c r="AA12" s="22" t="s">
        <v>47</v>
      </c>
      <c r="AB12" s="20" t="s">
        <v>36</v>
      </c>
      <c r="AC12" s="19" t="s">
        <v>25</v>
      </c>
      <c r="AD12" s="19" t="s">
        <v>48</v>
      </c>
      <c r="AE12" s="19" t="s">
        <v>49</v>
      </c>
    </row>
    <row r="13" spans="2:31" x14ac:dyDescent="0.25">
      <c r="B13" s="21" t="s">
        <v>24</v>
      </c>
      <c r="C13" s="20"/>
      <c r="D13" s="20">
        <v>1000</v>
      </c>
      <c r="E13" s="20"/>
      <c r="F13" s="23">
        <v>1000</v>
      </c>
      <c r="G13" s="23"/>
      <c r="H13" s="23">
        <v>400</v>
      </c>
      <c r="I13" s="20">
        <v>400</v>
      </c>
      <c r="J13" s="23"/>
      <c r="K13" s="23"/>
      <c r="L13" s="23"/>
      <c r="M13" s="23"/>
      <c r="N13" s="20"/>
      <c r="O13" s="20"/>
      <c r="P13" s="20">
        <v>1330</v>
      </c>
      <c r="Q13" s="23"/>
      <c r="R13" s="20"/>
      <c r="S13" s="23">
        <v>100</v>
      </c>
      <c r="T13" s="23"/>
      <c r="U13" s="23">
        <v>200</v>
      </c>
      <c r="V13" s="20">
        <v>100</v>
      </c>
      <c r="W13" s="20"/>
      <c r="X13" s="20"/>
      <c r="Y13" s="23"/>
      <c r="Z13" s="20"/>
      <c r="AA13" s="23"/>
      <c r="AB13" s="23"/>
      <c r="AC13" s="23">
        <v>150</v>
      </c>
      <c r="AD13" s="23"/>
      <c r="AE13" s="23"/>
    </row>
    <row r="14" spans="2:31" x14ac:dyDescent="0.25">
      <c r="B14" s="21" t="s">
        <v>26</v>
      </c>
      <c r="C14" s="20"/>
      <c r="D14" s="20"/>
      <c r="E14" s="20"/>
      <c r="F14" s="23">
        <v>500</v>
      </c>
      <c r="G14" s="23"/>
      <c r="H14" s="23">
        <v>200</v>
      </c>
      <c r="I14" s="20"/>
      <c r="J14" s="23"/>
      <c r="K14" s="23"/>
      <c r="L14" s="23"/>
      <c r="M14" s="23"/>
      <c r="N14" s="23"/>
      <c r="O14" s="20"/>
      <c r="P14" s="20"/>
      <c r="Q14" s="23"/>
      <c r="R14" s="20">
        <v>2000</v>
      </c>
      <c r="S14" s="23"/>
      <c r="T14" s="23"/>
      <c r="U14" s="23"/>
      <c r="V14" s="20">
        <v>100</v>
      </c>
      <c r="W14" s="20"/>
      <c r="X14" s="20"/>
      <c r="Y14" s="23"/>
      <c r="Z14" s="20"/>
      <c r="AA14" s="23"/>
      <c r="AB14" s="23"/>
      <c r="AC14" s="23">
        <v>150</v>
      </c>
      <c r="AD14" s="23"/>
      <c r="AE14" s="23"/>
    </row>
    <row r="15" spans="2:31" x14ac:dyDescent="0.25">
      <c r="B15" s="21" t="s">
        <v>36</v>
      </c>
      <c r="C15" s="20"/>
      <c r="D15" s="20"/>
      <c r="E15" s="20"/>
      <c r="F15" s="23"/>
      <c r="G15" s="23"/>
      <c r="H15" s="23"/>
      <c r="I15" s="20"/>
      <c r="J15" s="23"/>
      <c r="K15" s="23"/>
      <c r="L15" s="23"/>
      <c r="M15" s="23"/>
      <c r="N15" s="23"/>
      <c r="O15" s="20"/>
      <c r="P15" s="20"/>
      <c r="Q15" s="23"/>
      <c r="R15" s="20"/>
      <c r="S15" s="23"/>
      <c r="T15" s="23"/>
      <c r="U15" s="23"/>
      <c r="V15" s="20"/>
      <c r="W15" s="20"/>
      <c r="X15" s="20"/>
      <c r="Y15" s="23"/>
      <c r="Z15" s="20"/>
      <c r="AA15" s="23"/>
      <c r="AB15" s="23">
        <v>1500</v>
      </c>
      <c r="AC15" s="23"/>
      <c r="AD15" s="23"/>
      <c r="AE15" s="23"/>
    </row>
    <row r="16" spans="2:31" x14ac:dyDescent="0.25">
      <c r="B16" s="24" t="s">
        <v>57</v>
      </c>
      <c r="C16" s="23"/>
      <c r="D16" s="23"/>
      <c r="E16" s="23"/>
      <c r="F16" s="23"/>
      <c r="G16" s="23"/>
      <c r="H16" s="23"/>
      <c r="I16" s="23"/>
      <c r="J16" s="23">
        <v>650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>
        <v>500</v>
      </c>
      <c r="AB16" s="23"/>
      <c r="AC16" s="23"/>
      <c r="AD16" s="23"/>
      <c r="AE16" s="23"/>
    </row>
    <row r="17" spans="2:32" x14ac:dyDescent="0.25">
      <c r="B17" s="24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</row>
    <row r="18" spans="2:32" x14ac:dyDescent="0.25">
      <c r="B18" s="25" t="s">
        <v>19</v>
      </c>
      <c r="C18" s="26">
        <f t="shared" ref="C18:AE18" si="0">C13+C14+C15+C16+C17</f>
        <v>0</v>
      </c>
      <c r="D18" s="26">
        <f t="shared" si="0"/>
        <v>1000</v>
      </c>
      <c r="E18" s="26">
        <f t="shared" si="0"/>
        <v>0</v>
      </c>
      <c r="F18" s="26">
        <f t="shared" si="0"/>
        <v>1500</v>
      </c>
      <c r="G18" s="26">
        <f t="shared" si="0"/>
        <v>0</v>
      </c>
      <c r="H18" s="26">
        <f t="shared" si="0"/>
        <v>600</v>
      </c>
      <c r="I18" s="26">
        <f t="shared" si="0"/>
        <v>400</v>
      </c>
      <c r="J18" s="26">
        <f>J13+J14+J15+J16+J17</f>
        <v>650</v>
      </c>
      <c r="K18" s="26">
        <f t="shared" si="0"/>
        <v>0</v>
      </c>
      <c r="L18" s="26">
        <f t="shared" si="0"/>
        <v>0</v>
      </c>
      <c r="M18" s="26">
        <f t="shared" si="0"/>
        <v>0</v>
      </c>
      <c r="N18" s="26">
        <f t="shared" si="0"/>
        <v>0</v>
      </c>
      <c r="O18" s="26">
        <f t="shared" si="0"/>
        <v>0</v>
      </c>
      <c r="P18" s="26">
        <f t="shared" si="0"/>
        <v>1330</v>
      </c>
      <c r="Q18" s="26">
        <f t="shared" si="0"/>
        <v>0</v>
      </c>
      <c r="R18" s="26">
        <f t="shared" si="0"/>
        <v>2000</v>
      </c>
      <c r="S18" s="26">
        <f t="shared" si="0"/>
        <v>100</v>
      </c>
      <c r="T18" s="26">
        <f t="shared" si="0"/>
        <v>0</v>
      </c>
      <c r="U18" s="26">
        <f t="shared" si="0"/>
        <v>200</v>
      </c>
      <c r="V18" s="26">
        <f t="shared" si="0"/>
        <v>200</v>
      </c>
      <c r="W18" s="26">
        <f t="shared" si="0"/>
        <v>0</v>
      </c>
      <c r="X18" s="26">
        <f t="shared" si="0"/>
        <v>0</v>
      </c>
      <c r="Y18" s="26">
        <f t="shared" si="0"/>
        <v>0</v>
      </c>
      <c r="Z18" s="26">
        <f t="shared" si="0"/>
        <v>0</v>
      </c>
      <c r="AA18" s="26">
        <f t="shared" si="0"/>
        <v>500</v>
      </c>
      <c r="AB18" s="26">
        <f t="shared" si="0"/>
        <v>1500</v>
      </c>
      <c r="AC18" s="26">
        <f t="shared" si="0"/>
        <v>300</v>
      </c>
      <c r="AD18" s="26">
        <f t="shared" si="0"/>
        <v>0</v>
      </c>
      <c r="AE18" s="26">
        <f t="shared" si="0"/>
        <v>0</v>
      </c>
    </row>
    <row r="19" spans="2:32" x14ac:dyDescent="0.25">
      <c r="B19" s="24" t="s">
        <v>20</v>
      </c>
      <c r="C19" s="23">
        <v>125</v>
      </c>
      <c r="D19" s="23">
        <v>60</v>
      </c>
      <c r="E19" s="23">
        <v>40</v>
      </c>
      <c r="F19" s="23">
        <v>55</v>
      </c>
      <c r="G19" s="23">
        <v>45</v>
      </c>
      <c r="H19" s="23">
        <v>35</v>
      </c>
      <c r="I19" s="23">
        <v>70</v>
      </c>
      <c r="J19" s="23">
        <v>678</v>
      </c>
      <c r="K19" s="23">
        <v>100</v>
      </c>
      <c r="L19" s="23">
        <v>63</v>
      </c>
      <c r="M19" s="23">
        <v>85</v>
      </c>
      <c r="N19" s="23">
        <v>68</v>
      </c>
      <c r="O19" s="23">
        <v>143</v>
      </c>
      <c r="P19" s="23">
        <v>420</v>
      </c>
      <c r="Q19" s="23">
        <v>220</v>
      </c>
      <c r="R19" s="23">
        <v>320</v>
      </c>
      <c r="S19" s="23">
        <v>240</v>
      </c>
      <c r="T19" s="23">
        <v>290</v>
      </c>
      <c r="U19" s="23">
        <v>600</v>
      </c>
      <c r="V19" s="23">
        <v>200</v>
      </c>
      <c r="W19" s="23">
        <v>1200</v>
      </c>
      <c r="X19" s="23">
        <v>145</v>
      </c>
      <c r="Y19" s="23">
        <v>180</v>
      </c>
      <c r="Z19" s="23">
        <v>150</v>
      </c>
      <c r="AA19" s="23">
        <v>65</v>
      </c>
      <c r="AB19" s="23">
        <v>56</v>
      </c>
      <c r="AC19" s="23">
        <v>15</v>
      </c>
      <c r="AD19" s="23">
        <v>230</v>
      </c>
      <c r="AE19" s="23"/>
    </row>
    <row r="20" spans="2:32" x14ac:dyDescent="0.25">
      <c r="B20" s="25" t="s">
        <v>21</v>
      </c>
      <c r="C20" s="26">
        <f>C18*C19/1000</f>
        <v>0</v>
      </c>
      <c r="D20" s="26">
        <f t="shared" ref="D20:AE20" si="1">D18*D19/1000</f>
        <v>60</v>
      </c>
      <c r="E20" s="26">
        <f t="shared" si="1"/>
        <v>0</v>
      </c>
      <c r="F20" s="26">
        <f t="shared" si="1"/>
        <v>82.5</v>
      </c>
      <c r="G20" s="26">
        <f t="shared" si="1"/>
        <v>0</v>
      </c>
      <c r="H20" s="26">
        <f t="shared" si="1"/>
        <v>21</v>
      </c>
      <c r="I20" s="26">
        <f t="shared" si="1"/>
        <v>28</v>
      </c>
      <c r="J20" s="26">
        <f t="shared" si="1"/>
        <v>440.7</v>
      </c>
      <c r="K20" s="26">
        <f t="shared" si="1"/>
        <v>0</v>
      </c>
      <c r="L20" s="26">
        <f t="shared" si="1"/>
        <v>0</v>
      </c>
      <c r="M20" s="26">
        <f t="shared" si="1"/>
        <v>0</v>
      </c>
      <c r="N20" s="26">
        <f t="shared" si="1"/>
        <v>0</v>
      </c>
      <c r="O20" s="26">
        <f t="shared" si="1"/>
        <v>0</v>
      </c>
      <c r="P20" s="26">
        <f t="shared" si="1"/>
        <v>558.6</v>
      </c>
      <c r="Q20" s="26">
        <f t="shared" si="1"/>
        <v>0</v>
      </c>
      <c r="R20" s="26">
        <f t="shared" si="1"/>
        <v>640</v>
      </c>
      <c r="S20" s="26">
        <f t="shared" si="1"/>
        <v>24</v>
      </c>
      <c r="T20" s="26">
        <f t="shared" si="1"/>
        <v>0</v>
      </c>
      <c r="U20" s="26">
        <f t="shared" si="1"/>
        <v>120</v>
      </c>
      <c r="V20" s="26">
        <f t="shared" si="1"/>
        <v>40</v>
      </c>
      <c r="W20" s="26">
        <f t="shared" si="1"/>
        <v>0</v>
      </c>
      <c r="X20" s="26">
        <f t="shared" si="1"/>
        <v>0</v>
      </c>
      <c r="Y20" s="26">
        <f t="shared" si="1"/>
        <v>0</v>
      </c>
      <c r="Z20" s="26">
        <f t="shared" si="1"/>
        <v>0</v>
      </c>
      <c r="AA20" s="26">
        <f t="shared" si="1"/>
        <v>32.5</v>
      </c>
      <c r="AB20" s="26">
        <f t="shared" si="1"/>
        <v>84</v>
      </c>
      <c r="AC20" s="26">
        <f t="shared" si="1"/>
        <v>4.5</v>
      </c>
      <c r="AD20" s="26">
        <f t="shared" si="1"/>
        <v>0</v>
      </c>
      <c r="AE20" s="26">
        <f t="shared" si="1"/>
        <v>0</v>
      </c>
      <c r="AF20" s="27">
        <f>SUM(C20:AE20)</f>
        <v>2135.8000000000002</v>
      </c>
    </row>
    <row r="21" spans="2:32" x14ac:dyDescent="0.2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</row>
    <row r="23" spans="2:32" ht="19.899999999999999" customHeight="1" x14ac:dyDescent="0.25">
      <c r="C23" t="s">
        <v>22</v>
      </c>
      <c r="L23" t="s">
        <v>23</v>
      </c>
    </row>
    <row r="24" spans="2:32" ht="19.149999999999999" customHeight="1" x14ac:dyDescent="0.25">
      <c r="B24" s="1"/>
      <c r="C24" s="1"/>
      <c r="D24" s="1"/>
      <c r="E24" s="2"/>
      <c r="F24" s="2"/>
      <c r="G24" s="1"/>
      <c r="H24" s="3" t="s">
        <v>0</v>
      </c>
      <c r="I24" s="2"/>
      <c r="J24" s="2"/>
      <c r="K24" s="2"/>
      <c r="L24" s="2"/>
      <c r="M24" s="1"/>
      <c r="N24" s="2"/>
      <c r="O24" s="2"/>
      <c r="P24" s="2"/>
      <c r="Q24" s="4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2:32" ht="7.9" customHeight="1" x14ac:dyDescent="0.25">
      <c r="B25" s="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4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2:32" ht="9" customHeight="1" x14ac:dyDescent="0.25">
      <c r="B26" s="1"/>
      <c r="C26" s="2"/>
      <c r="D26" s="6"/>
      <c r="E26" s="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4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2:32" ht="15.75" x14ac:dyDescent="0.25">
      <c r="B27" s="7" t="s">
        <v>72</v>
      </c>
      <c r="C27" s="8"/>
      <c r="D27" s="2"/>
      <c r="E27" s="2"/>
      <c r="F27" s="2"/>
      <c r="G27" s="1"/>
      <c r="H27" s="2"/>
      <c r="I27" s="2"/>
      <c r="J27" s="2"/>
      <c r="K27" s="2"/>
      <c r="L27" s="2"/>
      <c r="M27" s="2"/>
      <c r="N27" s="1"/>
      <c r="O27" s="1"/>
      <c r="P27" s="2"/>
      <c r="Q27" s="1"/>
      <c r="R27" s="1"/>
      <c r="S27" s="2" t="s">
        <v>1</v>
      </c>
      <c r="T27" s="1"/>
      <c r="U27" s="1"/>
      <c r="V27" s="1"/>
      <c r="W27" s="1"/>
      <c r="X27" s="1"/>
      <c r="Y27" s="1"/>
      <c r="Z27" s="1"/>
      <c r="AA27" s="1" t="s">
        <v>2</v>
      </c>
      <c r="AB27" s="1"/>
      <c r="AC27" s="1"/>
      <c r="AD27" s="1"/>
      <c r="AE27" s="1"/>
    </row>
    <row r="28" spans="2:32" x14ac:dyDescent="0.25">
      <c r="B28" s="1" t="s">
        <v>27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4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2:32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9"/>
      <c r="N29" s="2"/>
      <c r="O29" s="2"/>
      <c r="P29" s="2"/>
      <c r="Q29" s="4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2:32" ht="16.899999999999999" customHeight="1" x14ac:dyDescent="0.25">
      <c r="B30" s="9"/>
      <c r="C30" s="10"/>
      <c r="D30" s="11"/>
      <c r="E30" s="12" t="s">
        <v>3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  <c r="R30" s="11"/>
      <c r="S30" s="11"/>
      <c r="T30" s="11"/>
      <c r="U30" s="15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2:32" ht="20.45" customHeight="1" x14ac:dyDescent="0.25">
      <c r="B31" s="17"/>
      <c r="C31" s="30" t="s">
        <v>4</v>
      </c>
      <c r="D31" s="31"/>
      <c r="E31" s="31"/>
      <c r="F31" s="31"/>
      <c r="G31" s="31"/>
      <c r="H31" s="31"/>
      <c r="I31" s="31"/>
      <c r="J31" s="31"/>
      <c r="K31" s="31"/>
      <c r="L31" s="31"/>
      <c r="M31" s="31" t="s">
        <v>92</v>
      </c>
      <c r="N31" s="31"/>
      <c r="O31" s="31"/>
      <c r="P31" s="31"/>
      <c r="Q31" s="31"/>
      <c r="R31" s="31"/>
      <c r="S31" s="31"/>
      <c r="T31" s="31"/>
      <c r="U31" s="31"/>
      <c r="V31" s="30" t="s">
        <v>93</v>
      </c>
      <c r="W31" s="31"/>
      <c r="X31" s="31"/>
      <c r="Y31" s="31"/>
      <c r="Z31" s="31"/>
      <c r="AA31" s="31"/>
      <c r="AB31" s="31"/>
      <c r="AC31" s="31"/>
      <c r="AD31" s="31"/>
      <c r="AE31" s="31"/>
    </row>
    <row r="32" spans="2:32" ht="48" x14ac:dyDescent="0.25">
      <c r="B32" s="18">
        <v>10</v>
      </c>
      <c r="C32" s="19" t="s">
        <v>5</v>
      </c>
      <c r="D32" s="19" t="s">
        <v>38</v>
      </c>
      <c r="E32" s="19" t="s">
        <v>6</v>
      </c>
      <c r="F32" s="19" t="s">
        <v>39</v>
      </c>
      <c r="G32" s="19" t="s">
        <v>15</v>
      </c>
      <c r="H32" s="19" t="s">
        <v>9</v>
      </c>
      <c r="I32" s="19" t="s">
        <v>10</v>
      </c>
      <c r="J32" s="19" t="s">
        <v>7</v>
      </c>
      <c r="K32" s="19" t="s">
        <v>40</v>
      </c>
      <c r="L32" s="19" t="s">
        <v>41</v>
      </c>
      <c r="M32" s="19" t="s">
        <v>13</v>
      </c>
      <c r="N32" s="20" t="s">
        <v>42</v>
      </c>
      <c r="O32" s="20" t="s">
        <v>28</v>
      </c>
      <c r="P32" s="22" t="s">
        <v>11</v>
      </c>
      <c r="Q32" s="20" t="s">
        <v>8</v>
      </c>
      <c r="R32" s="22" t="s">
        <v>14</v>
      </c>
      <c r="S32" s="20" t="s">
        <v>17</v>
      </c>
      <c r="T32" s="20" t="s">
        <v>16</v>
      </c>
      <c r="U32" s="22" t="s">
        <v>43</v>
      </c>
      <c r="V32" s="20" t="s">
        <v>44</v>
      </c>
      <c r="W32" s="22" t="s">
        <v>18</v>
      </c>
      <c r="X32" s="20" t="s">
        <v>45</v>
      </c>
      <c r="Y32" s="22" t="s">
        <v>46</v>
      </c>
      <c r="Z32" s="20" t="s">
        <v>30</v>
      </c>
      <c r="AA32" s="22" t="s">
        <v>47</v>
      </c>
      <c r="AB32" s="20" t="s">
        <v>36</v>
      </c>
      <c r="AC32" s="19" t="s">
        <v>25</v>
      </c>
      <c r="AD32" s="19" t="s">
        <v>48</v>
      </c>
      <c r="AE32" s="19" t="s">
        <v>49</v>
      </c>
    </row>
    <row r="33" spans="2:32" x14ac:dyDescent="0.25">
      <c r="B33" s="21" t="s">
        <v>59</v>
      </c>
      <c r="C33" s="20"/>
      <c r="D33" s="20"/>
      <c r="E33" s="20"/>
      <c r="F33" s="23">
        <v>500</v>
      </c>
      <c r="G33" s="23"/>
      <c r="H33" s="23">
        <v>200</v>
      </c>
      <c r="I33" s="20"/>
      <c r="J33" s="23"/>
      <c r="K33" s="23"/>
      <c r="L33" s="23"/>
      <c r="M33" s="23"/>
      <c r="N33" s="20"/>
      <c r="O33" s="20">
        <v>1400</v>
      </c>
      <c r="P33" s="20">
        <v>1472</v>
      </c>
      <c r="Q33" s="23"/>
      <c r="R33" s="20"/>
      <c r="S33" s="23"/>
      <c r="T33" s="23"/>
      <c r="U33" s="23">
        <v>200</v>
      </c>
      <c r="V33" s="20"/>
      <c r="W33" s="20"/>
      <c r="X33" s="20"/>
      <c r="Y33" s="23"/>
      <c r="Z33" s="20"/>
      <c r="AA33" s="23"/>
      <c r="AB33" s="23"/>
      <c r="AC33" s="23">
        <v>140</v>
      </c>
      <c r="AD33" s="23"/>
      <c r="AE33" s="23"/>
    </row>
    <row r="34" spans="2:32" x14ac:dyDescent="0.25">
      <c r="B34" s="21" t="s">
        <v>5</v>
      </c>
      <c r="C34" s="20">
        <v>1000</v>
      </c>
      <c r="D34" s="20"/>
      <c r="E34" s="20"/>
      <c r="F34" s="23"/>
      <c r="G34" s="23"/>
      <c r="H34" s="23">
        <v>200</v>
      </c>
      <c r="I34" s="20">
        <v>400</v>
      </c>
      <c r="J34" s="23"/>
      <c r="K34" s="23"/>
      <c r="L34" s="23"/>
      <c r="M34" s="23"/>
      <c r="N34" s="23"/>
      <c r="O34" s="20"/>
      <c r="P34" s="20"/>
      <c r="Q34" s="23"/>
      <c r="R34" s="20"/>
      <c r="S34" s="23"/>
      <c r="T34" s="23"/>
      <c r="U34" s="23">
        <v>300</v>
      </c>
      <c r="V34" s="20">
        <v>100</v>
      </c>
      <c r="W34" s="20"/>
      <c r="X34" s="20"/>
      <c r="Y34" s="23"/>
      <c r="Z34" s="20"/>
      <c r="AA34" s="23"/>
      <c r="AB34" s="23"/>
      <c r="AC34" s="23">
        <v>100</v>
      </c>
      <c r="AD34" s="23"/>
      <c r="AE34" s="23"/>
    </row>
    <row r="35" spans="2:32" x14ac:dyDescent="0.25">
      <c r="B35" s="21" t="s">
        <v>57</v>
      </c>
      <c r="C35" s="20"/>
      <c r="D35" s="20"/>
      <c r="E35" s="20"/>
      <c r="F35" s="23"/>
      <c r="G35" s="23"/>
      <c r="H35" s="23"/>
      <c r="I35" s="20"/>
      <c r="J35" s="23">
        <v>500</v>
      </c>
      <c r="K35" s="23"/>
      <c r="L35" s="23"/>
      <c r="M35" s="23"/>
      <c r="N35" s="23"/>
      <c r="O35" s="20"/>
      <c r="P35" s="20"/>
      <c r="Q35" s="23"/>
      <c r="R35" s="20"/>
      <c r="S35" s="23"/>
      <c r="T35" s="23"/>
      <c r="U35" s="23"/>
      <c r="V35" s="20"/>
      <c r="W35" s="20"/>
      <c r="X35" s="20"/>
      <c r="Y35" s="23"/>
      <c r="Z35" s="20"/>
      <c r="AA35" s="23">
        <v>500</v>
      </c>
      <c r="AB35" s="23"/>
      <c r="AC35" s="23"/>
      <c r="AD35" s="23"/>
      <c r="AE35" s="23"/>
    </row>
    <row r="36" spans="2:32" x14ac:dyDescent="0.25">
      <c r="B36" s="24" t="s">
        <v>46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</row>
    <row r="37" spans="2:32" x14ac:dyDescent="0.25">
      <c r="B37" s="24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</row>
    <row r="38" spans="2:32" x14ac:dyDescent="0.25">
      <c r="B38" s="25" t="s">
        <v>19</v>
      </c>
      <c r="C38" s="26">
        <f t="shared" ref="C38:AE38" si="2">C33+C34+C35+C36+C37</f>
        <v>1000</v>
      </c>
      <c r="D38" s="26">
        <f t="shared" si="2"/>
        <v>0</v>
      </c>
      <c r="E38" s="26">
        <f t="shared" si="2"/>
        <v>0</v>
      </c>
      <c r="F38" s="26">
        <f t="shared" si="2"/>
        <v>500</v>
      </c>
      <c r="G38" s="26">
        <f t="shared" si="2"/>
        <v>0</v>
      </c>
      <c r="H38" s="26">
        <f t="shared" si="2"/>
        <v>400</v>
      </c>
      <c r="I38" s="26">
        <f t="shared" si="2"/>
        <v>400</v>
      </c>
      <c r="J38" s="26">
        <f t="shared" si="2"/>
        <v>500</v>
      </c>
      <c r="K38" s="26">
        <f t="shared" si="2"/>
        <v>0</v>
      </c>
      <c r="L38" s="26">
        <f t="shared" si="2"/>
        <v>0</v>
      </c>
      <c r="M38" s="26">
        <f t="shared" si="2"/>
        <v>0</v>
      </c>
      <c r="N38" s="26">
        <f t="shared" si="2"/>
        <v>0</v>
      </c>
      <c r="O38" s="26">
        <f t="shared" si="2"/>
        <v>1400</v>
      </c>
      <c r="P38" s="26">
        <f t="shared" si="2"/>
        <v>1472</v>
      </c>
      <c r="Q38" s="26">
        <f t="shared" si="2"/>
        <v>0</v>
      </c>
      <c r="R38" s="26">
        <f t="shared" si="2"/>
        <v>0</v>
      </c>
      <c r="S38" s="26">
        <f t="shared" si="2"/>
        <v>0</v>
      </c>
      <c r="T38" s="26">
        <f t="shared" si="2"/>
        <v>0</v>
      </c>
      <c r="U38" s="26">
        <f t="shared" si="2"/>
        <v>500</v>
      </c>
      <c r="V38" s="26">
        <f t="shared" si="2"/>
        <v>100</v>
      </c>
      <c r="W38" s="26">
        <f t="shared" si="2"/>
        <v>0</v>
      </c>
      <c r="X38" s="26">
        <f t="shared" si="2"/>
        <v>0</v>
      </c>
      <c r="Y38" s="26">
        <f t="shared" si="2"/>
        <v>0</v>
      </c>
      <c r="Z38" s="26">
        <f t="shared" si="2"/>
        <v>0</v>
      </c>
      <c r="AA38" s="26">
        <f t="shared" si="2"/>
        <v>500</v>
      </c>
      <c r="AB38" s="26">
        <f t="shared" si="2"/>
        <v>0</v>
      </c>
      <c r="AC38" s="26">
        <f t="shared" si="2"/>
        <v>240</v>
      </c>
      <c r="AD38" s="26">
        <f t="shared" si="2"/>
        <v>0</v>
      </c>
      <c r="AE38" s="26">
        <f t="shared" si="2"/>
        <v>0</v>
      </c>
    </row>
    <row r="39" spans="2:32" x14ac:dyDescent="0.25">
      <c r="B39" s="24" t="s">
        <v>20</v>
      </c>
      <c r="C39" s="23">
        <v>125</v>
      </c>
      <c r="D39" s="23">
        <v>60</v>
      </c>
      <c r="E39" s="23">
        <v>40</v>
      </c>
      <c r="F39" s="23">
        <v>55</v>
      </c>
      <c r="G39" s="23">
        <v>45</v>
      </c>
      <c r="H39" s="23">
        <v>35</v>
      </c>
      <c r="I39" s="23">
        <v>70</v>
      </c>
      <c r="J39" s="23">
        <v>678</v>
      </c>
      <c r="K39" s="23">
        <v>100</v>
      </c>
      <c r="L39" s="23">
        <v>63</v>
      </c>
      <c r="M39" s="23">
        <v>85</v>
      </c>
      <c r="N39" s="23">
        <v>68</v>
      </c>
      <c r="O39" s="23">
        <v>143</v>
      </c>
      <c r="P39" s="23">
        <v>420</v>
      </c>
      <c r="Q39" s="23">
        <v>220</v>
      </c>
      <c r="R39" s="23">
        <v>320</v>
      </c>
      <c r="S39" s="23">
        <v>240</v>
      </c>
      <c r="T39" s="23">
        <v>290</v>
      </c>
      <c r="U39" s="23">
        <v>600</v>
      </c>
      <c r="V39" s="23">
        <v>200</v>
      </c>
      <c r="W39" s="23">
        <v>1200</v>
      </c>
      <c r="X39" s="23">
        <v>145</v>
      </c>
      <c r="Y39" s="23">
        <v>180</v>
      </c>
      <c r="Z39" s="23">
        <v>150</v>
      </c>
      <c r="AA39" s="23">
        <v>65</v>
      </c>
      <c r="AB39" s="23">
        <v>56</v>
      </c>
      <c r="AC39" s="23">
        <v>15</v>
      </c>
      <c r="AD39" s="23">
        <v>230</v>
      </c>
      <c r="AE39" s="23"/>
    </row>
    <row r="40" spans="2:32" x14ac:dyDescent="0.25">
      <c r="B40" s="25" t="s">
        <v>21</v>
      </c>
      <c r="C40" s="26">
        <f>C38*C39/1000</f>
        <v>125</v>
      </c>
      <c r="D40" s="26">
        <f t="shared" ref="D40:AE40" si="3">D38*D39/1000</f>
        <v>0</v>
      </c>
      <c r="E40" s="26">
        <f t="shared" si="3"/>
        <v>0</v>
      </c>
      <c r="F40" s="26">
        <f t="shared" si="3"/>
        <v>27.5</v>
      </c>
      <c r="G40" s="26">
        <f t="shared" si="3"/>
        <v>0</v>
      </c>
      <c r="H40" s="26">
        <f t="shared" si="3"/>
        <v>14</v>
      </c>
      <c r="I40" s="26">
        <f t="shared" si="3"/>
        <v>28</v>
      </c>
      <c r="J40" s="26">
        <f t="shared" si="3"/>
        <v>339</v>
      </c>
      <c r="K40" s="26">
        <f t="shared" si="3"/>
        <v>0</v>
      </c>
      <c r="L40" s="26">
        <f t="shared" si="3"/>
        <v>0</v>
      </c>
      <c r="M40" s="26">
        <f t="shared" si="3"/>
        <v>0</v>
      </c>
      <c r="N40" s="26">
        <f t="shared" si="3"/>
        <v>0</v>
      </c>
      <c r="O40" s="26">
        <f t="shared" si="3"/>
        <v>200.2</v>
      </c>
      <c r="P40" s="26">
        <f t="shared" si="3"/>
        <v>618.24</v>
      </c>
      <c r="Q40" s="26">
        <f t="shared" si="3"/>
        <v>0</v>
      </c>
      <c r="R40" s="26">
        <f t="shared" si="3"/>
        <v>0</v>
      </c>
      <c r="S40" s="26">
        <f t="shared" si="3"/>
        <v>0</v>
      </c>
      <c r="T40" s="26">
        <f t="shared" si="3"/>
        <v>0</v>
      </c>
      <c r="U40" s="26">
        <f t="shared" si="3"/>
        <v>300</v>
      </c>
      <c r="V40" s="26">
        <f t="shared" si="3"/>
        <v>20</v>
      </c>
      <c r="W40" s="26">
        <f t="shared" si="3"/>
        <v>0</v>
      </c>
      <c r="X40" s="26">
        <f t="shared" si="3"/>
        <v>0</v>
      </c>
      <c r="Y40" s="26">
        <f t="shared" si="3"/>
        <v>0</v>
      </c>
      <c r="Z40" s="26">
        <f t="shared" si="3"/>
        <v>0</v>
      </c>
      <c r="AA40" s="26">
        <f t="shared" si="3"/>
        <v>32.5</v>
      </c>
      <c r="AB40" s="26">
        <f t="shared" si="3"/>
        <v>0</v>
      </c>
      <c r="AC40" s="26">
        <f t="shared" si="3"/>
        <v>3.6</v>
      </c>
      <c r="AD40" s="26">
        <f t="shared" si="3"/>
        <v>0</v>
      </c>
      <c r="AE40" s="26">
        <f t="shared" si="3"/>
        <v>0</v>
      </c>
      <c r="AF40" s="27">
        <f>SUM(C40:AE40)</f>
        <v>1708.04</v>
      </c>
    </row>
    <row r="41" spans="2:32" x14ac:dyDescent="0.2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</row>
    <row r="43" spans="2:32" x14ac:dyDescent="0.25">
      <c r="C43" t="s">
        <v>22</v>
      </c>
      <c r="L43" t="s">
        <v>23</v>
      </c>
    </row>
    <row r="47" spans="2:32" ht="18.75" x14ac:dyDescent="0.25">
      <c r="B47" s="1"/>
      <c r="C47" s="1"/>
      <c r="D47" s="1"/>
      <c r="E47" s="2"/>
      <c r="F47" s="2"/>
      <c r="G47" s="1"/>
      <c r="H47" s="3" t="s">
        <v>0</v>
      </c>
      <c r="I47" s="2"/>
      <c r="J47" s="2"/>
      <c r="K47" s="2"/>
      <c r="L47" s="2"/>
      <c r="M47" s="1"/>
      <c r="N47" s="2"/>
      <c r="O47" s="2"/>
      <c r="P47" s="2"/>
      <c r="Q47" s="4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2:32" ht="9.6" customHeight="1" x14ac:dyDescent="0.25">
      <c r="B48" s="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4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2" ht="9.6" customHeight="1" x14ac:dyDescent="0.25">
      <c r="B49" s="1"/>
      <c r="C49" s="2"/>
      <c r="D49" s="6"/>
      <c r="E49" s="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4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2" ht="15.75" x14ac:dyDescent="0.25">
      <c r="B50" s="7" t="s">
        <v>73</v>
      </c>
      <c r="C50" s="8"/>
      <c r="D50" s="2"/>
      <c r="E50" s="2"/>
      <c r="F50" s="2"/>
      <c r="G50" s="1"/>
      <c r="H50" s="2"/>
      <c r="I50" s="2"/>
      <c r="J50" s="2"/>
      <c r="K50" s="2"/>
      <c r="L50" s="2"/>
      <c r="M50" s="2"/>
      <c r="N50" s="1"/>
      <c r="O50" s="1"/>
      <c r="P50" s="2"/>
      <c r="Q50" s="1"/>
      <c r="R50" s="1"/>
      <c r="S50" s="2" t="s">
        <v>1</v>
      </c>
      <c r="T50" s="1"/>
      <c r="U50" s="1"/>
      <c r="V50" s="1"/>
      <c r="W50" s="1"/>
      <c r="X50" s="1"/>
      <c r="Y50" s="1"/>
      <c r="Z50" s="1"/>
      <c r="AA50" s="1" t="s">
        <v>2</v>
      </c>
      <c r="AB50" s="1"/>
      <c r="AC50" s="1"/>
      <c r="AD50" s="1"/>
      <c r="AE50" s="1"/>
    </row>
    <row r="51" spans="2:32" x14ac:dyDescent="0.25">
      <c r="B51" s="1" t="s">
        <v>31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4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2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9"/>
      <c r="N52" s="2"/>
      <c r="O52" s="2"/>
      <c r="P52" s="2"/>
      <c r="Q52" s="4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2" ht="15.75" x14ac:dyDescent="0.25">
      <c r="B53" s="9"/>
      <c r="C53" s="10"/>
      <c r="D53" s="11"/>
      <c r="E53" s="12" t="s">
        <v>3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/>
      <c r="R53" s="11"/>
      <c r="S53" s="11"/>
      <c r="T53" s="11"/>
      <c r="U53" s="15"/>
      <c r="V53" s="16"/>
      <c r="W53" s="16"/>
      <c r="X53" s="16"/>
      <c r="Y53" s="16"/>
      <c r="Z53" s="16"/>
      <c r="AA53" s="16"/>
      <c r="AB53" s="16"/>
      <c r="AC53" s="16"/>
      <c r="AD53" s="16"/>
      <c r="AE53" s="16"/>
    </row>
    <row r="54" spans="2:32" ht="18.600000000000001" customHeight="1" x14ac:dyDescent="0.25">
      <c r="B54" s="17"/>
      <c r="C54" s="30" t="s">
        <v>4</v>
      </c>
      <c r="D54" s="31"/>
      <c r="E54" s="31"/>
      <c r="F54" s="31"/>
      <c r="G54" s="31"/>
      <c r="H54" s="31"/>
      <c r="I54" s="31"/>
      <c r="J54" s="31"/>
      <c r="K54" s="31"/>
      <c r="L54" s="31"/>
      <c r="M54" s="31" t="s">
        <v>90</v>
      </c>
      <c r="N54" s="31"/>
      <c r="O54" s="31"/>
      <c r="P54" s="31"/>
      <c r="Q54" s="31"/>
      <c r="R54" s="31"/>
      <c r="S54" s="31"/>
      <c r="T54" s="31"/>
      <c r="U54" s="31"/>
      <c r="V54" s="30" t="s">
        <v>91</v>
      </c>
      <c r="W54" s="31"/>
      <c r="X54" s="31"/>
      <c r="Y54" s="31"/>
      <c r="Z54" s="31"/>
      <c r="AA54" s="31"/>
      <c r="AB54" s="31"/>
      <c r="AC54" s="31"/>
      <c r="AD54" s="31"/>
      <c r="AE54" s="31"/>
    </row>
    <row r="55" spans="2:32" ht="48" x14ac:dyDescent="0.25">
      <c r="B55" s="18">
        <v>11</v>
      </c>
      <c r="C55" s="19" t="s">
        <v>5</v>
      </c>
      <c r="D55" s="19" t="s">
        <v>38</v>
      </c>
      <c r="E55" s="19" t="s">
        <v>6</v>
      </c>
      <c r="F55" s="19" t="s">
        <v>39</v>
      </c>
      <c r="G55" s="19" t="s">
        <v>15</v>
      </c>
      <c r="H55" s="19" t="s">
        <v>9</v>
      </c>
      <c r="I55" s="19" t="s">
        <v>10</v>
      </c>
      <c r="J55" s="19" t="s">
        <v>7</v>
      </c>
      <c r="K55" s="19" t="s">
        <v>40</v>
      </c>
      <c r="L55" s="19" t="s">
        <v>41</v>
      </c>
      <c r="M55" s="19" t="s">
        <v>13</v>
      </c>
      <c r="N55" s="20" t="s">
        <v>42</v>
      </c>
      <c r="O55" s="20" t="s">
        <v>28</v>
      </c>
      <c r="P55" s="22" t="s">
        <v>11</v>
      </c>
      <c r="Q55" s="20" t="s">
        <v>8</v>
      </c>
      <c r="R55" s="22" t="s">
        <v>14</v>
      </c>
      <c r="S55" s="20" t="s">
        <v>17</v>
      </c>
      <c r="T55" s="20" t="s">
        <v>16</v>
      </c>
      <c r="U55" s="22" t="s">
        <v>43</v>
      </c>
      <c r="V55" s="20" t="s">
        <v>44</v>
      </c>
      <c r="W55" s="22" t="s">
        <v>18</v>
      </c>
      <c r="X55" s="20" t="s">
        <v>45</v>
      </c>
      <c r="Y55" s="22" t="s">
        <v>46</v>
      </c>
      <c r="Z55" s="20" t="s">
        <v>30</v>
      </c>
      <c r="AA55" s="22" t="s">
        <v>47</v>
      </c>
      <c r="AB55" s="20" t="s">
        <v>36</v>
      </c>
      <c r="AC55" s="19" t="s">
        <v>25</v>
      </c>
      <c r="AD55" s="19" t="s">
        <v>48</v>
      </c>
      <c r="AE55" s="19" t="s">
        <v>49</v>
      </c>
    </row>
    <row r="56" spans="2:32" x14ac:dyDescent="0.25">
      <c r="B56" s="21" t="s">
        <v>63</v>
      </c>
      <c r="C56" s="20"/>
      <c r="D56" s="20"/>
      <c r="E56" s="20"/>
      <c r="F56" s="23">
        <v>500</v>
      </c>
      <c r="G56" s="23"/>
      <c r="H56" s="23">
        <v>400</v>
      </c>
      <c r="I56" s="20">
        <v>400</v>
      </c>
      <c r="J56" s="23"/>
      <c r="K56" s="23"/>
      <c r="L56" s="23"/>
      <c r="M56" s="23">
        <v>500</v>
      </c>
      <c r="N56" s="20"/>
      <c r="O56" s="20"/>
      <c r="P56" s="20"/>
      <c r="Q56" s="23">
        <v>1090</v>
      </c>
      <c r="R56" s="20"/>
      <c r="S56" s="23">
        <v>100</v>
      </c>
      <c r="T56" s="23"/>
      <c r="U56" s="23">
        <v>200</v>
      </c>
      <c r="V56" s="20"/>
      <c r="W56" s="20"/>
      <c r="X56" s="20"/>
      <c r="Y56" s="23"/>
      <c r="Z56" s="20"/>
      <c r="AA56" s="23"/>
      <c r="AB56" s="23"/>
      <c r="AC56" s="23">
        <v>100</v>
      </c>
      <c r="AD56" s="23"/>
      <c r="AE56" s="23"/>
    </row>
    <row r="57" spans="2:32" ht="24" x14ac:dyDescent="0.25">
      <c r="B57" s="21" t="s">
        <v>64</v>
      </c>
      <c r="C57" s="20"/>
      <c r="D57" s="20"/>
      <c r="E57" s="20"/>
      <c r="F57" s="23">
        <v>1500</v>
      </c>
      <c r="G57" s="23"/>
      <c r="H57" s="23">
        <v>200</v>
      </c>
      <c r="I57" s="20"/>
      <c r="J57" s="23"/>
      <c r="K57" s="23"/>
      <c r="L57" s="23"/>
      <c r="M57" s="23"/>
      <c r="N57" s="23"/>
      <c r="O57" s="20"/>
      <c r="P57" s="20">
        <v>1300</v>
      </c>
      <c r="Q57" s="23"/>
      <c r="R57" s="20"/>
      <c r="S57" s="23"/>
      <c r="T57" s="23"/>
      <c r="U57" s="23">
        <v>200</v>
      </c>
      <c r="V57" s="20"/>
      <c r="W57" s="20"/>
      <c r="X57" s="20"/>
      <c r="Y57" s="23"/>
      <c r="Z57" s="20"/>
      <c r="AA57" s="23"/>
      <c r="AB57" s="23"/>
      <c r="AC57" s="23">
        <v>100</v>
      </c>
      <c r="AD57" s="23"/>
      <c r="AE57" s="23"/>
    </row>
    <row r="58" spans="2:32" x14ac:dyDescent="0.25">
      <c r="B58" s="21" t="s">
        <v>36</v>
      </c>
      <c r="C58" s="20"/>
      <c r="D58" s="20"/>
      <c r="E58" s="20"/>
      <c r="F58" s="23"/>
      <c r="G58" s="23"/>
      <c r="H58" s="23"/>
      <c r="I58" s="20"/>
      <c r="J58" s="23"/>
      <c r="K58" s="23"/>
      <c r="L58" s="23"/>
      <c r="M58" s="23"/>
      <c r="N58" s="23"/>
      <c r="O58" s="20"/>
      <c r="P58" s="20"/>
      <c r="Q58" s="23"/>
      <c r="R58" s="20"/>
      <c r="S58" s="23"/>
      <c r="T58" s="23"/>
      <c r="U58" s="23"/>
      <c r="V58" s="20"/>
      <c r="W58" s="20"/>
      <c r="X58" s="20"/>
      <c r="Y58" s="23"/>
      <c r="Z58" s="20"/>
      <c r="AA58" s="23"/>
      <c r="AB58" s="23">
        <v>1500</v>
      </c>
      <c r="AC58" s="23"/>
      <c r="AD58" s="23"/>
      <c r="AE58" s="23"/>
    </row>
    <row r="59" spans="2:32" x14ac:dyDescent="0.25">
      <c r="B59" s="24" t="s">
        <v>57</v>
      </c>
      <c r="C59" s="23"/>
      <c r="D59" s="23"/>
      <c r="E59" s="23"/>
      <c r="F59" s="23"/>
      <c r="G59" s="23"/>
      <c r="H59" s="23"/>
      <c r="I59" s="23"/>
      <c r="J59" s="23">
        <v>700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>
        <v>500</v>
      </c>
      <c r="AB59" s="23"/>
      <c r="AC59" s="23"/>
      <c r="AD59" s="23"/>
      <c r="AE59" s="23"/>
    </row>
    <row r="60" spans="2:32" x14ac:dyDescent="0.25">
      <c r="B60" s="24" t="s">
        <v>65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>
        <v>2000</v>
      </c>
      <c r="Y60" s="23"/>
      <c r="Z60" s="23"/>
      <c r="AA60" s="23"/>
      <c r="AB60" s="23"/>
      <c r="AC60" s="23"/>
      <c r="AD60" s="23"/>
      <c r="AE60" s="23"/>
    </row>
    <row r="61" spans="2:32" x14ac:dyDescent="0.25">
      <c r="B61" s="25" t="s">
        <v>19</v>
      </c>
      <c r="C61" s="26">
        <f t="shared" ref="C61:AE61" si="4">C56+C57+C58+C59+C60</f>
        <v>0</v>
      </c>
      <c r="D61" s="26">
        <f t="shared" si="4"/>
        <v>0</v>
      </c>
      <c r="E61" s="26">
        <f t="shared" si="4"/>
        <v>0</v>
      </c>
      <c r="F61" s="26">
        <f t="shared" si="4"/>
        <v>2000</v>
      </c>
      <c r="G61" s="26">
        <f t="shared" si="4"/>
        <v>0</v>
      </c>
      <c r="H61" s="26">
        <f t="shared" si="4"/>
        <v>600</v>
      </c>
      <c r="I61" s="26">
        <f t="shared" si="4"/>
        <v>400</v>
      </c>
      <c r="J61" s="26">
        <f t="shared" si="4"/>
        <v>700</v>
      </c>
      <c r="K61" s="26">
        <f t="shared" si="4"/>
        <v>0</v>
      </c>
      <c r="L61" s="26">
        <f t="shared" si="4"/>
        <v>0</v>
      </c>
      <c r="M61" s="26">
        <f t="shared" si="4"/>
        <v>500</v>
      </c>
      <c r="N61" s="26">
        <f t="shared" si="4"/>
        <v>0</v>
      </c>
      <c r="O61" s="26">
        <f t="shared" si="4"/>
        <v>0</v>
      </c>
      <c r="P61" s="26">
        <f t="shared" si="4"/>
        <v>1300</v>
      </c>
      <c r="Q61" s="26">
        <f t="shared" si="4"/>
        <v>1090</v>
      </c>
      <c r="R61" s="26">
        <f t="shared" si="4"/>
        <v>0</v>
      </c>
      <c r="S61" s="26">
        <f t="shared" si="4"/>
        <v>100</v>
      </c>
      <c r="T61" s="26">
        <f t="shared" si="4"/>
        <v>0</v>
      </c>
      <c r="U61" s="26">
        <f t="shared" si="4"/>
        <v>400</v>
      </c>
      <c r="V61" s="26">
        <f t="shared" si="4"/>
        <v>0</v>
      </c>
      <c r="W61" s="26">
        <f t="shared" si="4"/>
        <v>0</v>
      </c>
      <c r="X61" s="26">
        <f t="shared" si="4"/>
        <v>2000</v>
      </c>
      <c r="Y61" s="26">
        <f t="shared" si="4"/>
        <v>0</v>
      </c>
      <c r="Z61" s="26">
        <f t="shared" si="4"/>
        <v>0</v>
      </c>
      <c r="AA61" s="26">
        <f t="shared" si="4"/>
        <v>500</v>
      </c>
      <c r="AB61" s="26">
        <f t="shared" si="4"/>
        <v>1500</v>
      </c>
      <c r="AC61" s="26">
        <f t="shared" si="4"/>
        <v>200</v>
      </c>
      <c r="AD61" s="26">
        <f t="shared" si="4"/>
        <v>0</v>
      </c>
      <c r="AE61" s="26">
        <f t="shared" si="4"/>
        <v>0</v>
      </c>
    </row>
    <row r="62" spans="2:32" x14ac:dyDescent="0.25">
      <c r="B62" s="24" t="s">
        <v>20</v>
      </c>
      <c r="C62" s="23">
        <v>125</v>
      </c>
      <c r="D62" s="23">
        <v>60</v>
      </c>
      <c r="E62" s="23">
        <v>40</v>
      </c>
      <c r="F62" s="23">
        <v>55</v>
      </c>
      <c r="G62" s="23">
        <v>45</v>
      </c>
      <c r="H62" s="23">
        <v>35</v>
      </c>
      <c r="I62" s="23">
        <v>70</v>
      </c>
      <c r="J62" s="23">
        <v>678</v>
      </c>
      <c r="K62" s="23">
        <v>100</v>
      </c>
      <c r="L62" s="23">
        <v>63</v>
      </c>
      <c r="M62" s="23">
        <v>85</v>
      </c>
      <c r="N62" s="23">
        <v>68</v>
      </c>
      <c r="O62" s="23">
        <v>143</v>
      </c>
      <c r="P62" s="23">
        <v>420</v>
      </c>
      <c r="Q62" s="23">
        <v>220</v>
      </c>
      <c r="R62" s="23">
        <v>320</v>
      </c>
      <c r="S62" s="23">
        <v>240</v>
      </c>
      <c r="T62" s="23">
        <v>290</v>
      </c>
      <c r="U62" s="23">
        <v>600</v>
      </c>
      <c r="V62" s="23">
        <v>200</v>
      </c>
      <c r="W62" s="23">
        <v>1200</v>
      </c>
      <c r="X62" s="23">
        <v>145</v>
      </c>
      <c r="Y62" s="23">
        <v>180</v>
      </c>
      <c r="Z62" s="23">
        <v>150</v>
      </c>
      <c r="AA62" s="23">
        <v>65</v>
      </c>
      <c r="AB62" s="23">
        <v>56</v>
      </c>
      <c r="AC62" s="23">
        <v>15</v>
      </c>
      <c r="AD62" s="23">
        <v>230</v>
      </c>
      <c r="AE62" s="23"/>
    </row>
    <row r="63" spans="2:32" x14ac:dyDescent="0.25">
      <c r="B63" s="25" t="s">
        <v>21</v>
      </c>
      <c r="C63" s="26">
        <f>C61*C62/1000</f>
        <v>0</v>
      </c>
      <c r="D63" s="26">
        <f t="shared" ref="D63:AE63" si="5">D61*D62/1000</f>
        <v>0</v>
      </c>
      <c r="E63" s="26">
        <f t="shared" si="5"/>
        <v>0</v>
      </c>
      <c r="F63" s="26">
        <f t="shared" si="5"/>
        <v>110</v>
      </c>
      <c r="G63" s="26">
        <f t="shared" si="5"/>
        <v>0</v>
      </c>
      <c r="H63" s="26">
        <f t="shared" si="5"/>
        <v>21</v>
      </c>
      <c r="I63" s="26">
        <f t="shared" si="5"/>
        <v>28</v>
      </c>
      <c r="J63" s="26">
        <f t="shared" si="5"/>
        <v>474.6</v>
      </c>
      <c r="K63" s="26">
        <f t="shared" si="5"/>
        <v>0</v>
      </c>
      <c r="L63" s="26">
        <f t="shared" si="5"/>
        <v>0</v>
      </c>
      <c r="M63" s="26">
        <f t="shared" si="5"/>
        <v>42.5</v>
      </c>
      <c r="N63" s="26">
        <f t="shared" si="5"/>
        <v>0</v>
      </c>
      <c r="O63" s="26">
        <f t="shared" si="5"/>
        <v>0</v>
      </c>
      <c r="P63" s="26">
        <f t="shared" si="5"/>
        <v>546</v>
      </c>
      <c r="Q63" s="26">
        <f t="shared" si="5"/>
        <v>239.8</v>
      </c>
      <c r="R63" s="26">
        <f t="shared" si="5"/>
        <v>0</v>
      </c>
      <c r="S63" s="26">
        <f t="shared" si="5"/>
        <v>24</v>
      </c>
      <c r="T63" s="26">
        <f t="shared" si="5"/>
        <v>0</v>
      </c>
      <c r="U63" s="26">
        <f t="shared" si="5"/>
        <v>240</v>
      </c>
      <c r="V63" s="26">
        <f t="shared" si="5"/>
        <v>0</v>
      </c>
      <c r="W63" s="26">
        <f t="shared" si="5"/>
        <v>0</v>
      </c>
      <c r="X63" s="26">
        <f t="shared" si="5"/>
        <v>290</v>
      </c>
      <c r="Y63" s="26">
        <f t="shared" si="5"/>
        <v>0</v>
      </c>
      <c r="Z63" s="26">
        <f t="shared" si="5"/>
        <v>0</v>
      </c>
      <c r="AA63" s="26">
        <f t="shared" si="5"/>
        <v>32.5</v>
      </c>
      <c r="AB63" s="26">
        <f t="shared" si="5"/>
        <v>84</v>
      </c>
      <c r="AC63" s="26">
        <f t="shared" si="5"/>
        <v>3</v>
      </c>
      <c r="AD63" s="26">
        <f t="shared" si="5"/>
        <v>0</v>
      </c>
      <c r="AE63" s="26">
        <f t="shared" si="5"/>
        <v>0</v>
      </c>
      <c r="AF63" s="27">
        <f>SUM(C63:AE63)</f>
        <v>2135.3999999999996</v>
      </c>
    </row>
    <row r="64" spans="2:32" x14ac:dyDescent="0.2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</row>
    <row r="66" spans="2:31" x14ac:dyDescent="0.25">
      <c r="C66" t="s">
        <v>22</v>
      </c>
      <c r="L66" t="s">
        <v>23</v>
      </c>
    </row>
    <row r="68" spans="2:31" ht="18.75" x14ac:dyDescent="0.25">
      <c r="B68" s="1"/>
      <c r="C68" s="1"/>
      <c r="D68" s="1"/>
      <c r="E68" s="2"/>
      <c r="F68" s="2"/>
      <c r="G68" s="1"/>
      <c r="H68" s="3" t="s">
        <v>0</v>
      </c>
      <c r="I68" s="2"/>
      <c r="J68" s="2"/>
      <c r="K68" s="2"/>
      <c r="L68" s="2"/>
      <c r="M68" s="1"/>
      <c r="N68" s="2"/>
      <c r="O68" s="2"/>
      <c r="P68" s="2"/>
      <c r="Q68" s="4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1" ht="15.75" x14ac:dyDescent="0.25">
      <c r="B69" s="5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4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2:31" x14ac:dyDescent="0.25">
      <c r="B70" s="1"/>
      <c r="C70" s="2"/>
      <c r="D70" s="6"/>
      <c r="E70" s="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4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2:31" ht="15.75" x14ac:dyDescent="0.25">
      <c r="B71" s="7" t="s">
        <v>74</v>
      </c>
      <c r="C71" s="8"/>
      <c r="D71" s="2"/>
      <c r="E71" s="2"/>
      <c r="F71" s="2"/>
      <c r="G71" s="1"/>
      <c r="H71" s="2"/>
      <c r="I71" s="2"/>
      <c r="J71" s="2"/>
      <c r="K71" s="2"/>
      <c r="L71" s="2"/>
      <c r="M71" s="2"/>
      <c r="N71" s="1"/>
      <c r="O71" s="1"/>
      <c r="P71" s="2"/>
      <c r="Q71" s="1"/>
      <c r="R71" s="1"/>
      <c r="S71" s="2" t="s">
        <v>1</v>
      </c>
      <c r="T71" s="1"/>
      <c r="U71" s="1"/>
      <c r="V71" s="1"/>
      <c r="W71" s="1"/>
      <c r="X71" s="1"/>
      <c r="Y71" s="1"/>
      <c r="Z71" s="1"/>
      <c r="AA71" s="1" t="s">
        <v>2</v>
      </c>
      <c r="AB71" s="1"/>
      <c r="AC71" s="1"/>
      <c r="AD71" s="1"/>
      <c r="AE71" s="1"/>
    </row>
    <row r="72" spans="2:31" x14ac:dyDescent="0.25">
      <c r="B72" s="1" t="s">
        <v>32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4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2:3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9"/>
      <c r="N73" s="2"/>
      <c r="O73" s="2"/>
      <c r="P73" s="2"/>
      <c r="Q73" s="4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2:31" ht="18" customHeight="1" x14ac:dyDescent="0.25">
      <c r="B74" s="9"/>
      <c r="C74" s="10"/>
      <c r="D74" s="11"/>
      <c r="E74" s="12" t="s">
        <v>3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/>
      <c r="R74" s="11"/>
      <c r="S74" s="11"/>
      <c r="T74" s="11"/>
      <c r="U74" s="15"/>
      <c r="V74" s="16"/>
      <c r="W74" s="16"/>
      <c r="X74" s="16"/>
      <c r="Y74" s="16"/>
      <c r="Z74" s="16"/>
      <c r="AA74" s="16"/>
      <c r="AB74" s="16"/>
      <c r="AC74" s="16"/>
      <c r="AD74" s="16"/>
      <c r="AE74" s="16"/>
    </row>
    <row r="75" spans="2:31" ht="16.899999999999999" customHeight="1" x14ac:dyDescent="0.25">
      <c r="B75" s="17"/>
      <c r="C75" s="30" t="s">
        <v>4</v>
      </c>
      <c r="D75" s="31"/>
      <c r="E75" s="31"/>
      <c r="F75" s="31"/>
      <c r="G75" s="31"/>
      <c r="H75" s="31"/>
      <c r="I75" s="31"/>
      <c r="J75" s="31"/>
      <c r="K75" s="31"/>
      <c r="L75" s="31"/>
      <c r="M75" s="31" t="s">
        <v>90</v>
      </c>
      <c r="N75" s="31"/>
      <c r="O75" s="31"/>
      <c r="P75" s="31"/>
      <c r="Q75" s="31"/>
      <c r="R75" s="31"/>
      <c r="S75" s="31"/>
      <c r="T75" s="31"/>
      <c r="U75" s="31"/>
      <c r="V75" s="30" t="s">
        <v>91</v>
      </c>
      <c r="W75" s="31"/>
      <c r="X75" s="31"/>
      <c r="Y75" s="31"/>
      <c r="Z75" s="31"/>
      <c r="AA75" s="31"/>
      <c r="AB75" s="31"/>
      <c r="AC75" s="31"/>
      <c r="AD75" s="31"/>
      <c r="AE75" s="31"/>
    </row>
    <row r="76" spans="2:31" ht="48" x14ac:dyDescent="0.25">
      <c r="B76" s="18">
        <v>12</v>
      </c>
      <c r="C76" s="19" t="s">
        <v>5</v>
      </c>
      <c r="D76" s="19" t="s">
        <v>38</v>
      </c>
      <c r="E76" s="19" t="s">
        <v>6</v>
      </c>
      <c r="F76" s="19" t="s">
        <v>39</v>
      </c>
      <c r="G76" s="19" t="s">
        <v>15</v>
      </c>
      <c r="H76" s="19" t="s">
        <v>9</v>
      </c>
      <c r="I76" s="19" t="s">
        <v>10</v>
      </c>
      <c r="J76" s="19" t="s">
        <v>7</v>
      </c>
      <c r="K76" s="19" t="s">
        <v>40</v>
      </c>
      <c r="L76" s="19" t="s">
        <v>41</v>
      </c>
      <c r="M76" s="19" t="s">
        <v>13</v>
      </c>
      <c r="N76" s="20" t="s">
        <v>42</v>
      </c>
      <c r="O76" s="20" t="s">
        <v>28</v>
      </c>
      <c r="P76" s="22" t="s">
        <v>11</v>
      </c>
      <c r="Q76" s="20" t="s">
        <v>8</v>
      </c>
      <c r="R76" s="22" t="s">
        <v>14</v>
      </c>
      <c r="S76" s="20" t="s">
        <v>17</v>
      </c>
      <c r="T76" s="20" t="s">
        <v>16</v>
      </c>
      <c r="U76" s="22" t="s">
        <v>43</v>
      </c>
      <c r="V76" s="20" t="s">
        <v>44</v>
      </c>
      <c r="W76" s="22" t="s">
        <v>18</v>
      </c>
      <c r="X76" s="20" t="s">
        <v>45</v>
      </c>
      <c r="Y76" s="22" t="s">
        <v>46</v>
      </c>
      <c r="Z76" s="20" t="s">
        <v>30</v>
      </c>
      <c r="AA76" s="22" t="s">
        <v>47</v>
      </c>
      <c r="AB76" s="20" t="s">
        <v>36</v>
      </c>
      <c r="AC76" s="19" t="s">
        <v>25</v>
      </c>
      <c r="AD76" s="19" t="s">
        <v>48</v>
      </c>
      <c r="AE76" s="19" t="s">
        <v>49</v>
      </c>
    </row>
    <row r="77" spans="2:31" x14ac:dyDescent="0.25">
      <c r="B77" s="21" t="s">
        <v>67</v>
      </c>
      <c r="C77" s="20"/>
      <c r="D77" s="20"/>
      <c r="E77" s="20"/>
      <c r="F77" s="23"/>
      <c r="G77" s="23"/>
      <c r="H77" s="23"/>
      <c r="I77" s="20"/>
      <c r="J77" s="23"/>
      <c r="K77" s="23">
        <v>3000</v>
      </c>
      <c r="L77" s="23">
        <v>500</v>
      </c>
      <c r="M77" s="23">
        <v>500</v>
      </c>
      <c r="N77" s="20"/>
      <c r="O77" s="20"/>
      <c r="P77" s="20"/>
      <c r="Q77" s="23"/>
      <c r="R77" s="20"/>
      <c r="S77" s="23"/>
      <c r="T77" s="23"/>
      <c r="U77" s="23">
        <v>300</v>
      </c>
      <c r="V77" s="20"/>
      <c r="W77" s="20"/>
      <c r="X77" s="20"/>
      <c r="Y77" s="23"/>
      <c r="Z77" s="20"/>
      <c r="AA77" s="23">
        <v>200</v>
      </c>
      <c r="AB77" s="23"/>
      <c r="AC77" s="23">
        <v>100</v>
      </c>
      <c r="AD77" s="23"/>
      <c r="AE77" s="23"/>
    </row>
    <row r="78" spans="2:31" x14ac:dyDescent="0.25">
      <c r="B78" s="21" t="s">
        <v>68</v>
      </c>
      <c r="C78" s="20"/>
      <c r="D78" s="20"/>
      <c r="E78" s="20"/>
      <c r="F78" s="23"/>
      <c r="G78" s="23"/>
      <c r="H78" s="23">
        <v>400</v>
      </c>
      <c r="I78" s="20">
        <v>500</v>
      </c>
      <c r="J78" s="23"/>
      <c r="K78" s="23"/>
      <c r="L78" s="23"/>
      <c r="M78" s="23"/>
      <c r="N78" s="23">
        <v>2500</v>
      </c>
      <c r="O78" s="20"/>
      <c r="P78" s="20"/>
      <c r="Q78" s="23">
        <v>1500</v>
      </c>
      <c r="R78" s="20"/>
      <c r="S78" s="23"/>
      <c r="T78" s="23"/>
      <c r="U78" s="23">
        <v>300</v>
      </c>
      <c r="V78" s="20">
        <v>100</v>
      </c>
      <c r="W78" s="20"/>
      <c r="X78" s="20"/>
      <c r="Y78" s="23"/>
      <c r="Z78" s="20"/>
      <c r="AA78" s="23"/>
      <c r="AB78" s="23"/>
      <c r="AC78" s="23">
        <v>100</v>
      </c>
      <c r="AD78" s="23"/>
      <c r="AE78" s="23"/>
    </row>
    <row r="79" spans="2:31" x14ac:dyDescent="0.25">
      <c r="B79" s="21" t="s">
        <v>36</v>
      </c>
      <c r="C79" s="20"/>
      <c r="D79" s="20"/>
      <c r="E79" s="20"/>
      <c r="F79" s="23"/>
      <c r="G79" s="23"/>
      <c r="H79" s="23"/>
      <c r="I79" s="20"/>
      <c r="J79" s="23"/>
      <c r="K79" s="23"/>
      <c r="L79" s="23"/>
      <c r="M79" s="23"/>
      <c r="N79" s="23"/>
      <c r="O79" s="20"/>
      <c r="P79" s="20"/>
      <c r="Q79" s="23"/>
      <c r="R79" s="20"/>
      <c r="S79" s="23"/>
      <c r="T79" s="23"/>
      <c r="U79" s="23"/>
      <c r="V79" s="20"/>
      <c r="W79" s="20"/>
      <c r="X79" s="20"/>
      <c r="Y79" s="23"/>
      <c r="Z79" s="20"/>
      <c r="AA79" s="23"/>
      <c r="AB79" s="23">
        <v>1500</v>
      </c>
      <c r="AC79" s="23"/>
      <c r="AD79" s="23"/>
      <c r="AE79" s="23"/>
    </row>
    <row r="80" spans="2:31" x14ac:dyDescent="0.25">
      <c r="B80" s="24" t="s">
        <v>57</v>
      </c>
      <c r="C80" s="23"/>
      <c r="D80" s="23"/>
      <c r="E80" s="23"/>
      <c r="F80" s="23"/>
      <c r="G80" s="23"/>
      <c r="H80" s="23"/>
      <c r="I80" s="23"/>
      <c r="J80" s="23">
        <v>700</v>
      </c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>
        <v>500</v>
      </c>
      <c r="AB80" s="23"/>
      <c r="AC80" s="23"/>
      <c r="AD80" s="23"/>
      <c r="AE80" s="23"/>
    </row>
    <row r="81" spans="2:32" x14ac:dyDescent="0.25">
      <c r="B81" s="24" t="s">
        <v>65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>
        <v>1550</v>
      </c>
      <c r="Y81" s="23"/>
      <c r="Z81" s="23"/>
      <c r="AA81" s="23"/>
      <c r="AB81" s="23"/>
      <c r="AC81" s="23"/>
      <c r="AD81" s="23"/>
      <c r="AE81" s="23"/>
    </row>
    <row r="82" spans="2:32" x14ac:dyDescent="0.25">
      <c r="B82" s="25" t="s">
        <v>19</v>
      </c>
      <c r="C82" s="26">
        <f t="shared" ref="C82:AE82" si="6">C77+C78+C79+C80+C81</f>
        <v>0</v>
      </c>
      <c r="D82" s="26">
        <f t="shared" si="6"/>
        <v>0</v>
      </c>
      <c r="E82" s="26">
        <f t="shared" si="6"/>
        <v>0</v>
      </c>
      <c r="F82" s="26">
        <f t="shared" si="6"/>
        <v>0</v>
      </c>
      <c r="G82" s="26">
        <f t="shared" si="6"/>
        <v>0</v>
      </c>
      <c r="H82" s="26">
        <f t="shared" si="6"/>
        <v>400</v>
      </c>
      <c r="I82" s="26">
        <f t="shared" si="6"/>
        <v>500</v>
      </c>
      <c r="J82" s="26">
        <f t="shared" si="6"/>
        <v>700</v>
      </c>
      <c r="K82" s="26">
        <f t="shared" si="6"/>
        <v>3000</v>
      </c>
      <c r="L82" s="26">
        <f t="shared" si="6"/>
        <v>500</v>
      </c>
      <c r="M82" s="26">
        <f t="shared" si="6"/>
        <v>500</v>
      </c>
      <c r="N82" s="26">
        <f t="shared" si="6"/>
        <v>2500</v>
      </c>
      <c r="O82" s="26">
        <f t="shared" si="6"/>
        <v>0</v>
      </c>
      <c r="P82" s="26">
        <f t="shared" si="6"/>
        <v>0</v>
      </c>
      <c r="Q82" s="26">
        <f t="shared" si="6"/>
        <v>1500</v>
      </c>
      <c r="R82" s="26">
        <f t="shared" si="6"/>
        <v>0</v>
      </c>
      <c r="S82" s="26">
        <f t="shared" si="6"/>
        <v>0</v>
      </c>
      <c r="T82" s="26">
        <f t="shared" si="6"/>
        <v>0</v>
      </c>
      <c r="U82" s="26">
        <f t="shared" si="6"/>
        <v>600</v>
      </c>
      <c r="V82" s="26">
        <f t="shared" si="6"/>
        <v>100</v>
      </c>
      <c r="W82" s="26">
        <f t="shared" si="6"/>
        <v>0</v>
      </c>
      <c r="X82" s="26">
        <f t="shared" si="6"/>
        <v>1550</v>
      </c>
      <c r="Y82" s="26">
        <f t="shared" si="6"/>
        <v>0</v>
      </c>
      <c r="Z82" s="26">
        <f t="shared" si="6"/>
        <v>0</v>
      </c>
      <c r="AA82" s="26">
        <f t="shared" si="6"/>
        <v>700</v>
      </c>
      <c r="AB82" s="26">
        <f t="shared" si="6"/>
        <v>1500</v>
      </c>
      <c r="AC82" s="26">
        <f t="shared" si="6"/>
        <v>200</v>
      </c>
      <c r="AD82" s="26">
        <f t="shared" si="6"/>
        <v>0</v>
      </c>
      <c r="AE82" s="26">
        <f t="shared" si="6"/>
        <v>0</v>
      </c>
    </row>
    <row r="83" spans="2:32" x14ac:dyDescent="0.25">
      <c r="B83" s="24" t="s">
        <v>20</v>
      </c>
      <c r="C83" s="23">
        <v>125</v>
      </c>
      <c r="D83" s="23">
        <v>60</v>
      </c>
      <c r="E83" s="23">
        <v>40</v>
      </c>
      <c r="F83" s="23">
        <v>55</v>
      </c>
      <c r="G83" s="23">
        <v>45</v>
      </c>
      <c r="H83" s="23">
        <v>35</v>
      </c>
      <c r="I83" s="23">
        <v>70</v>
      </c>
      <c r="J83" s="23">
        <v>678</v>
      </c>
      <c r="K83" s="23">
        <v>100</v>
      </c>
      <c r="L83" s="23">
        <v>63</v>
      </c>
      <c r="M83" s="23">
        <v>85</v>
      </c>
      <c r="N83" s="23">
        <v>68</v>
      </c>
      <c r="O83" s="23">
        <v>143</v>
      </c>
      <c r="P83" s="23">
        <v>420</v>
      </c>
      <c r="Q83" s="23">
        <v>220</v>
      </c>
      <c r="R83" s="23">
        <v>320</v>
      </c>
      <c r="S83" s="23">
        <v>240</v>
      </c>
      <c r="T83" s="23">
        <v>290</v>
      </c>
      <c r="U83" s="23">
        <v>600</v>
      </c>
      <c r="V83" s="23">
        <v>200</v>
      </c>
      <c r="W83" s="23">
        <v>1200</v>
      </c>
      <c r="X83" s="23">
        <v>145</v>
      </c>
      <c r="Y83" s="23">
        <v>180</v>
      </c>
      <c r="Z83" s="23">
        <v>150</v>
      </c>
      <c r="AA83" s="23">
        <v>65</v>
      </c>
      <c r="AB83" s="23">
        <v>56</v>
      </c>
      <c r="AC83" s="23">
        <v>15</v>
      </c>
      <c r="AD83" s="23">
        <v>230</v>
      </c>
      <c r="AE83" s="23"/>
    </row>
    <row r="84" spans="2:32" x14ac:dyDescent="0.25">
      <c r="B84" s="25" t="s">
        <v>21</v>
      </c>
      <c r="C84" s="26">
        <f>C82*C83/1000</f>
        <v>0</v>
      </c>
      <c r="D84" s="26">
        <f t="shared" ref="D84:AE84" si="7">D82*D83/1000</f>
        <v>0</v>
      </c>
      <c r="E84" s="26">
        <f t="shared" si="7"/>
        <v>0</v>
      </c>
      <c r="F84" s="26">
        <f t="shared" si="7"/>
        <v>0</v>
      </c>
      <c r="G84" s="26">
        <f t="shared" si="7"/>
        <v>0</v>
      </c>
      <c r="H84" s="26">
        <f t="shared" si="7"/>
        <v>14</v>
      </c>
      <c r="I84" s="26">
        <f t="shared" si="7"/>
        <v>35</v>
      </c>
      <c r="J84" s="26">
        <f t="shared" si="7"/>
        <v>474.6</v>
      </c>
      <c r="K84" s="26">
        <f t="shared" si="7"/>
        <v>300</v>
      </c>
      <c r="L84" s="26">
        <f t="shared" si="7"/>
        <v>31.5</v>
      </c>
      <c r="M84" s="26">
        <f t="shared" si="7"/>
        <v>42.5</v>
      </c>
      <c r="N84" s="26">
        <f t="shared" si="7"/>
        <v>170</v>
      </c>
      <c r="O84" s="26">
        <f t="shared" si="7"/>
        <v>0</v>
      </c>
      <c r="P84" s="26">
        <f t="shared" si="7"/>
        <v>0</v>
      </c>
      <c r="Q84" s="26">
        <f t="shared" si="7"/>
        <v>330</v>
      </c>
      <c r="R84" s="26">
        <f t="shared" si="7"/>
        <v>0</v>
      </c>
      <c r="S84" s="26">
        <f t="shared" si="7"/>
        <v>0</v>
      </c>
      <c r="T84" s="26">
        <f t="shared" si="7"/>
        <v>0</v>
      </c>
      <c r="U84" s="26">
        <f t="shared" si="7"/>
        <v>360</v>
      </c>
      <c r="V84" s="26">
        <f t="shared" si="7"/>
        <v>20</v>
      </c>
      <c r="W84" s="26">
        <f t="shared" si="7"/>
        <v>0</v>
      </c>
      <c r="X84" s="26">
        <f t="shared" si="7"/>
        <v>224.75</v>
      </c>
      <c r="Y84" s="26">
        <f t="shared" si="7"/>
        <v>0</v>
      </c>
      <c r="Z84" s="26">
        <f t="shared" si="7"/>
        <v>0</v>
      </c>
      <c r="AA84" s="26">
        <f t="shared" si="7"/>
        <v>45.5</v>
      </c>
      <c r="AB84" s="26">
        <f t="shared" si="7"/>
        <v>84</v>
      </c>
      <c r="AC84" s="26">
        <f t="shared" si="7"/>
        <v>3</v>
      </c>
      <c r="AD84" s="26">
        <f t="shared" si="7"/>
        <v>0</v>
      </c>
      <c r="AE84" s="26">
        <f t="shared" si="7"/>
        <v>0</v>
      </c>
      <c r="AF84" s="27">
        <f>SUM(C84:AE84)</f>
        <v>2134.85</v>
      </c>
    </row>
    <row r="85" spans="2:32" x14ac:dyDescent="0.2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</row>
    <row r="87" spans="2:32" x14ac:dyDescent="0.25">
      <c r="C87" t="s">
        <v>22</v>
      </c>
      <c r="L87" t="s">
        <v>23</v>
      </c>
    </row>
    <row r="88" spans="2:32" ht="18.75" x14ac:dyDescent="0.25">
      <c r="B88" s="1"/>
      <c r="C88" s="1"/>
      <c r="D88" s="1"/>
      <c r="E88" s="2"/>
      <c r="F88" s="2"/>
      <c r="G88" s="1"/>
      <c r="H88" s="3" t="s">
        <v>0</v>
      </c>
      <c r="I88" s="2"/>
      <c r="J88" s="2"/>
      <c r="K88" s="2"/>
      <c r="L88" s="2"/>
      <c r="M88" s="1"/>
      <c r="N88" s="2"/>
      <c r="O88" s="2"/>
      <c r="P88" s="2"/>
      <c r="Q88" s="4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2:32" ht="15.75" x14ac:dyDescent="0.25">
      <c r="B89" s="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4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2:32" x14ac:dyDescent="0.25">
      <c r="B90" s="1"/>
      <c r="C90" s="2"/>
      <c r="D90" s="6"/>
      <c r="E90" s="6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4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32" ht="15.75" x14ac:dyDescent="0.25">
      <c r="B91" s="7" t="s">
        <v>75</v>
      </c>
      <c r="C91" s="8"/>
      <c r="D91" s="2"/>
      <c r="E91" s="2"/>
      <c r="F91" s="2"/>
      <c r="G91" s="1"/>
      <c r="H91" s="2"/>
      <c r="I91" s="2"/>
      <c r="J91" s="2"/>
      <c r="K91" s="2"/>
      <c r="L91" s="2"/>
      <c r="M91" s="2"/>
      <c r="N91" s="1"/>
      <c r="O91" s="1"/>
      <c r="P91" s="2"/>
      <c r="Q91" s="1"/>
      <c r="R91" s="1"/>
      <c r="S91" s="2" t="s">
        <v>1</v>
      </c>
      <c r="T91" s="1"/>
      <c r="U91" s="1"/>
      <c r="V91" s="1"/>
      <c r="W91" s="1"/>
      <c r="X91" s="1"/>
      <c r="Y91" s="1"/>
      <c r="Z91" s="1"/>
      <c r="AA91" s="1" t="s">
        <v>2</v>
      </c>
      <c r="AB91" s="1"/>
      <c r="AC91" s="1"/>
      <c r="AD91" s="1"/>
      <c r="AE91" s="1"/>
    </row>
    <row r="92" spans="2:32" x14ac:dyDescent="0.25">
      <c r="B92" s="1" t="s">
        <v>34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4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32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9"/>
      <c r="N93" s="2"/>
      <c r="O93" s="2"/>
      <c r="P93" s="2"/>
      <c r="Q93" s="4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2:32" ht="15.75" x14ac:dyDescent="0.25">
      <c r="B94" s="9"/>
      <c r="C94" s="10"/>
      <c r="D94" s="11"/>
      <c r="E94" s="12" t="s">
        <v>3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/>
      <c r="R94" s="11"/>
      <c r="S94" s="11"/>
      <c r="T94" s="11"/>
      <c r="U94" s="15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2:32" ht="19.149999999999999" customHeight="1" x14ac:dyDescent="0.25">
      <c r="B95" s="17"/>
      <c r="C95" s="32" t="s">
        <v>4</v>
      </c>
      <c r="D95" s="32"/>
      <c r="E95" s="32"/>
      <c r="F95" s="32"/>
      <c r="G95" s="32"/>
      <c r="H95" s="32"/>
      <c r="I95" s="32"/>
      <c r="J95" s="32"/>
      <c r="K95" s="32"/>
      <c r="L95" s="30"/>
      <c r="M95" s="33" t="s">
        <v>90</v>
      </c>
      <c r="N95" s="32"/>
      <c r="O95" s="32"/>
      <c r="P95" s="32"/>
      <c r="Q95" s="32"/>
      <c r="R95" s="32"/>
      <c r="S95" s="32"/>
      <c r="T95" s="32"/>
      <c r="U95" s="30"/>
      <c r="V95" s="33" t="s">
        <v>91</v>
      </c>
      <c r="W95" s="32"/>
      <c r="X95" s="32"/>
      <c r="Y95" s="32"/>
      <c r="Z95" s="32"/>
      <c r="AA95" s="32"/>
      <c r="AB95" s="32"/>
      <c r="AC95" s="32"/>
      <c r="AD95" s="32"/>
      <c r="AE95" s="30"/>
    </row>
    <row r="96" spans="2:32" ht="48" x14ac:dyDescent="0.25">
      <c r="B96" s="18">
        <v>13</v>
      </c>
      <c r="C96" s="19" t="s">
        <v>5</v>
      </c>
      <c r="D96" s="19" t="s">
        <v>38</v>
      </c>
      <c r="E96" s="19" t="s">
        <v>6</v>
      </c>
      <c r="F96" s="19" t="s">
        <v>39</v>
      </c>
      <c r="G96" s="19" t="s">
        <v>15</v>
      </c>
      <c r="H96" s="19" t="s">
        <v>9</v>
      </c>
      <c r="I96" s="19" t="s">
        <v>10</v>
      </c>
      <c r="J96" s="19" t="s">
        <v>7</v>
      </c>
      <c r="K96" s="19" t="s">
        <v>40</v>
      </c>
      <c r="L96" s="19" t="s">
        <v>41</v>
      </c>
      <c r="M96" s="19" t="s">
        <v>13</v>
      </c>
      <c r="N96" s="20" t="s">
        <v>42</v>
      </c>
      <c r="O96" s="20" t="s">
        <v>28</v>
      </c>
      <c r="P96" s="22" t="s">
        <v>11</v>
      </c>
      <c r="Q96" s="20" t="s">
        <v>8</v>
      </c>
      <c r="R96" s="22" t="s">
        <v>14</v>
      </c>
      <c r="S96" s="20" t="s">
        <v>17</v>
      </c>
      <c r="T96" s="20" t="s">
        <v>16</v>
      </c>
      <c r="U96" s="22" t="s">
        <v>43</v>
      </c>
      <c r="V96" s="20" t="s">
        <v>44</v>
      </c>
      <c r="W96" s="22" t="s">
        <v>18</v>
      </c>
      <c r="X96" s="20" t="s">
        <v>45</v>
      </c>
      <c r="Y96" s="22" t="s">
        <v>46</v>
      </c>
      <c r="Z96" s="20" t="s">
        <v>30</v>
      </c>
      <c r="AA96" s="22" t="s">
        <v>47</v>
      </c>
      <c r="AB96" s="20" t="s">
        <v>36</v>
      </c>
      <c r="AC96" s="19" t="s">
        <v>25</v>
      </c>
      <c r="AD96" s="19" t="s">
        <v>48</v>
      </c>
      <c r="AE96" s="19" t="s">
        <v>49</v>
      </c>
    </row>
    <row r="97" spans="2:32" x14ac:dyDescent="0.25">
      <c r="B97" s="21" t="s">
        <v>54</v>
      </c>
      <c r="C97" s="20"/>
      <c r="D97" s="20"/>
      <c r="E97" s="20"/>
      <c r="F97" s="23">
        <v>500</v>
      </c>
      <c r="G97" s="23"/>
      <c r="H97" s="23">
        <v>300</v>
      </c>
      <c r="I97" s="20">
        <v>300</v>
      </c>
      <c r="J97" s="23"/>
      <c r="K97" s="23"/>
      <c r="L97" s="23">
        <v>500</v>
      </c>
      <c r="M97" s="23">
        <v>100</v>
      </c>
      <c r="N97" s="20"/>
      <c r="O97" s="20"/>
      <c r="P97" s="20"/>
      <c r="Q97" s="23">
        <v>1500</v>
      </c>
      <c r="R97" s="20"/>
      <c r="S97" s="23">
        <v>200</v>
      </c>
      <c r="T97" s="23"/>
      <c r="U97" s="23">
        <v>200</v>
      </c>
      <c r="V97" s="20">
        <v>100</v>
      </c>
      <c r="W97" s="20"/>
      <c r="X97" s="20"/>
      <c r="Y97" s="23"/>
      <c r="Z97" s="20"/>
      <c r="AA97" s="23"/>
      <c r="AB97" s="23"/>
      <c r="AC97" s="23">
        <v>100</v>
      </c>
      <c r="AD97" s="23"/>
      <c r="AE97" s="23"/>
    </row>
    <row r="98" spans="2:32" ht="24" x14ac:dyDescent="0.25">
      <c r="B98" s="21" t="s">
        <v>37</v>
      </c>
      <c r="C98" s="20"/>
      <c r="D98" s="20"/>
      <c r="E98" s="20"/>
      <c r="F98" s="23">
        <v>2000</v>
      </c>
      <c r="G98" s="23"/>
      <c r="H98" s="23">
        <v>200</v>
      </c>
      <c r="I98" s="20"/>
      <c r="J98" s="23"/>
      <c r="K98" s="23"/>
      <c r="L98" s="23"/>
      <c r="M98" s="23"/>
      <c r="N98" s="23"/>
      <c r="O98" s="20"/>
      <c r="P98" s="20"/>
      <c r="Q98" s="23"/>
      <c r="R98" s="20"/>
      <c r="S98" s="23"/>
      <c r="T98" s="23"/>
      <c r="U98" s="23">
        <v>281</v>
      </c>
      <c r="V98" s="20"/>
      <c r="W98" s="20"/>
      <c r="X98" s="20"/>
      <c r="Y98" s="23"/>
      <c r="Z98" s="20"/>
      <c r="AA98" s="23"/>
      <c r="AB98" s="23"/>
      <c r="AC98" s="23">
        <v>120</v>
      </c>
      <c r="AD98" s="23"/>
      <c r="AE98" s="23"/>
    </row>
    <row r="99" spans="2:32" x14ac:dyDescent="0.25">
      <c r="B99" s="21" t="s">
        <v>36</v>
      </c>
      <c r="C99" s="20"/>
      <c r="D99" s="20"/>
      <c r="E99" s="20"/>
      <c r="F99" s="23"/>
      <c r="G99" s="23"/>
      <c r="H99" s="23"/>
      <c r="I99" s="20"/>
      <c r="J99" s="23"/>
      <c r="K99" s="23"/>
      <c r="L99" s="23"/>
      <c r="M99" s="23"/>
      <c r="N99" s="23"/>
      <c r="O99" s="20"/>
      <c r="P99" s="20"/>
      <c r="Q99" s="23"/>
      <c r="R99" s="20"/>
      <c r="S99" s="23"/>
      <c r="T99" s="23"/>
      <c r="U99" s="23"/>
      <c r="V99" s="20"/>
      <c r="W99" s="20"/>
      <c r="X99" s="20"/>
      <c r="Y99" s="23"/>
      <c r="Z99" s="20"/>
      <c r="AA99" s="23"/>
      <c r="AB99" s="23">
        <v>1500</v>
      </c>
      <c r="AC99" s="23"/>
      <c r="AD99" s="23"/>
      <c r="AE99" s="23"/>
    </row>
    <row r="100" spans="2:32" x14ac:dyDescent="0.25">
      <c r="B100" s="24" t="s">
        <v>94</v>
      </c>
      <c r="C100" s="23"/>
      <c r="D100" s="23"/>
      <c r="E100" s="23"/>
      <c r="F100" s="23"/>
      <c r="G100" s="23"/>
      <c r="H100" s="23"/>
      <c r="I100" s="23"/>
      <c r="J100" s="23">
        <v>500</v>
      </c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>
        <v>300</v>
      </c>
      <c r="AB100" s="23"/>
      <c r="AC100" s="23"/>
      <c r="AD100" s="23"/>
      <c r="AE100" s="23"/>
    </row>
    <row r="101" spans="2:32" x14ac:dyDescent="0.25">
      <c r="B101" s="24" t="s">
        <v>12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>
        <v>3420</v>
      </c>
      <c r="AE101" s="23"/>
    </row>
    <row r="102" spans="2:32" x14ac:dyDescent="0.25">
      <c r="B102" s="25" t="s">
        <v>19</v>
      </c>
      <c r="C102" s="26">
        <f t="shared" ref="C102:AE102" si="8">C97+C98+C99+C100+C101</f>
        <v>0</v>
      </c>
      <c r="D102" s="26">
        <f t="shared" si="8"/>
        <v>0</v>
      </c>
      <c r="E102" s="26">
        <f t="shared" si="8"/>
        <v>0</v>
      </c>
      <c r="F102" s="26">
        <f t="shared" si="8"/>
        <v>2500</v>
      </c>
      <c r="G102" s="26">
        <f t="shared" si="8"/>
        <v>0</v>
      </c>
      <c r="H102" s="26">
        <f t="shared" si="8"/>
        <v>500</v>
      </c>
      <c r="I102" s="26">
        <f t="shared" si="8"/>
        <v>300</v>
      </c>
      <c r="J102" s="26">
        <f t="shared" si="8"/>
        <v>500</v>
      </c>
      <c r="K102" s="26">
        <f t="shared" si="8"/>
        <v>0</v>
      </c>
      <c r="L102" s="26">
        <f t="shared" si="8"/>
        <v>500</v>
      </c>
      <c r="M102" s="26">
        <f t="shared" si="8"/>
        <v>100</v>
      </c>
      <c r="N102" s="26">
        <f t="shared" si="8"/>
        <v>0</v>
      </c>
      <c r="O102" s="26">
        <f t="shared" si="8"/>
        <v>0</v>
      </c>
      <c r="P102" s="26">
        <f t="shared" si="8"/>
        <v>0</v>
      </c>
      <c r="Q102" s="26">
        <f t="shared" si="8"/>
        <v>1500</v>
      </c>
      <c r="R102" s="26">
        <f t="shared" si="8"/>
        <v>0</v>
      </c>
      <c r="S102" s="26">
        <f t="shared" si="8"/>
        <v>200</v>
      </c>
      <c r="T102" s="26">
        <f t="shared" si="8"/>
        <v>0</v>
      </c>
      <c r="U102" s="26">
        <f t="shared" si="8"/>
        <v>481</v>
      </c>
      <c r="V102" s="26">
        <f t="shared" si="8"/>
        <v>100</v>
      </c>
      <c r="W102" s="26">
        <f t="shared" si="8"/>
        <v>0</v>
      </c>
      <c r="X102" s="26">
        <f t="shared" si="8"/>
        <v>0</v>
      </c>
      <c r="Y102" s="26">
        <f t="shared" si="8"/>
        <v>0</v>
      </c>
      <c r="Z102" s="26">
        <f t="shared" si="8"/>
        <v>0</v>
      </c>
      <c r="AA102" s="26">
        <f t="shared" si="8"/>
        <v>300</v>
      </c>
      <c r="AB102" s="26">
        <f t="shared" si="8"/>
        <v>1500</v>
      </c>
      <c r="AC102" s="26">
        <f t="shared" si="8"/>
        <v>220</v>
      </c>
      <c r="AD102" s="26">
        <f t="shared" si="8"/>
        <v>3420</v>
      </c>
      <c r="AE102" s="26">
        <f t="shared" si="8"/>
        <v>0</v>
      </c>
    </row>
    <row r="103" spans="2:32" x14ac:dyDescent="0.25">
      <c r="B103" s="24" t="s">
        <v>20</v>
      </c>
      <c r="C103" s="23">
        <v>125</v>
      </c>
      <c r="D103" s="23">
        <v>60</v>
      </c>
      <c r="E103" s="23">
        <v>40</v>
      </c>
      <c r="F103" s="23">
        <v>55</v>
      </c>
      <c r="G103" s="23">
        <v>45</v>
      </c>
      <c r="H103" s="23">
        <v>35</v>
      </c>
      <c r="I103" s="23">
        <v>70</v>
      </c>
      <c r="J103" s="23">
        <v>678</v>
      </c>
      <c r="K103" s="23">
        <v>100</v>
      </c>
      <c r="L103" s="23">
        <v>63</v>
      </c>
      <c r="M103" s="23">
        <v>85</v>
      </c>
      <c r="N103" s="23">
        <v>68</v>
      </c>
      <c r="O103" s="23">
        <v>143</v>
      </c>
      <c r="P103" s="23">
        <v>420</v>
      </c>
      <c r="Q103" s="23">
        <v>220</v>
      </c>
      <c r="R103" s="23">
        <v>320</v>
      </c>
      <c r="S103" s="23">
        <v>240</v>
      </c>
      <c r="T103" s="23">
        <v>290</v>
      </c>
      <c r="U103" s="23">
        <v>600</v>
      </c>
      <c r="V103" s="23">
        <v>200</v>
      </c>
      <c r="W103" s="23">
        <v>1200</v>
      </c>
      <c r="X103" s="23">
        <v>145</v>
      </c>
      <c r="Y103" s="23">
        <v>180</v>
      </c>
      <c r="Z103" s="23">
        <v>150</v>
      </c>
      <c r="AA103" s="23">
        <v>65</v>
      </c>
      <c r="AB103" s="23">
        <v>56</v>
      </c>
      <c r="AC103" s="23">
        <v>15</v>
      </c>
      <c r="AD103" s="23">
        <v>230</v>
      </c>
      <c r="AE103" s="23"/>
    </row>
    <row r="104" spans="2:32" x14ac:dyDescent="0.25">
      <c r="B104" s="25" t="s">
        <v>21</v>
      </c>
      <c r="C104" s="26">
        <f>C102*C103/1000</f>
        <v>0</v>
      </c>
      <c r="D104" s="26">
        <f t="shared" ref="D104:AE104" si="9">D102*D103/1000</f>
        <v>0</v>
      </c>
      <c r="E104" s="26">
        <f t="shared" si="9"/>
        <v>0</v>
      </c>
      <c r="F104" s="26">
        <f t="shared" si="9"/>
        <v>137.5</v>
      </c>
      <c r="G104" s="26">
        <f t="shared" si="9"/>
        <v>0</v>
      </c>
      <c r="H104" s="26">
        <f t="shared" si="9"/>
        <v>17.5</v>
      </c>
      <c r="I104" s="26">
        <f t="shared" si="9"/>
        <v>21</v>
      </c>
      <c r="J104" s="26">
        <f t="shared" si="9"/>
        <v>339</v>
      </c>
      <c r="K104" s="26">
        <f t="shared" si="9"/>
        <v>0</v>
      </c>
      <c r="L104" s="26">
        <f t="shared" si="9"/>
        <v>31.5</v>
      </c>
      <c r="M104" s="26">
        <f t="shared" si="9"/>
        <v>8.5</v>
      </c>
      <c r="N104" s="26">
        <f t="shared" si="9"/>
        <v>0</v>
      </c>
      <c r="O104" s="26">
        <f t="shared" si="9"/>
        <v>0</v>
      </c>
      <c r="P104" s="26">
        <f t="shared" si="9"/>
        <v>0</v>
      </c>
      <c r="Q104" s="26">
        <f t="shared" si="9"/>
        <v>330</v>
      </c>
      <c r="R104" s="26">
        <f t="shared" si="9"/>
        <v>0</v>
      </c>
      <c r="S104" s="26">
        <f t="shared" si="9"/>
        <v>48</v>
      </c>
      <c r="T104" s="26">
        <f t="shared" si="9"/>
        <v>0</v>
      </c>
      <c r="U104" s="26">
        <f t="shared" si="9"/>
        <v>288.60000000000002</v>
      </c>
      <c r="V104" s="26">
        <f t="shared" si="9"/>
        <v>20</v>
      </c>
      <c r="W104" s="26">
        <f t="shared" si="9"/>
        <v>0</v>
      </c>
      <c r="X104" s="26">
        <f t="shared" si="9"/>
        <v>0</v>
      </c>
      <c r="Y104" s="26">
        <f t="shared" si="9"/>
        <v>0</v>
      </c>
      <c r="Z104" s="26">
        <f t="shared" si="9"/>
        <v>0</v>
      </c>
      <c r="AA104" s="26">
        <f t="shared" si="9"/>
        <v>19.5</v>
      </c>
      <c r="AB104" s="26">
        <f t="shared" si="9"/>
        <v>84</v>
      </c>
      <c r="AC104" s="26">
        <f t="shared" si="9"/>
        <v>3.3</v>
      </c>
      <c r="AD104" s="26">
        <f t="shared" si="9"/>
        <v>786.6</v>
      </c>
      <c r="AE104" s="26">
        <f t="shared" si="9"/>
        <v>0</v>
      </c>
      <c r="AF104" s="27">
        <f>SUM(C104:AE104)</f>
        <v>2135</v>
      </c>
    </row>
    <row r="105" spans="2:32" x14ac:dyDescent="0.25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</row>
    <row r="107" spans="2:32" x14ac:dyDescent="0.25">
      <c r="C107" t="s">
        <v>22</v>
      </c>
      <c r="L107" t="s">
        <v>23</v>
      </c>
    </row>
    <row r="110" spans="2:32" ht="18.75" x14ac:dyDescent="0.25">
      <c r="B110" s="1"/>
      <c r="C110" s="1"/>
      <c r="D110" s="1"/>
      <c r="E110" s="2"/>
      <c r="F110" s="2"/>
      <c r="G110" s="1"/>
      <c r="H110" s="3" t="s">
        <v>0</v>
      </c>
      <c r="I110" s="2"/>
      <c r="J110" s="2"/>
      <c r="K110" s="2"/>
      <c r="L110" s="2"/>
      <c r="M110" s="1"/>
      <c r="N110" s="2"/>
      <c r="O110" s="2"/>
      <c r="P110" s="2"/>
      <c r="Q110" s="4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2:32" ht="9" customHeight="1" x14ac:dyDescent="0.25">
      <c r="B111" s="5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4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2:32" ht="7.15" customHeight="1" x14ac:dyDescent="0.25">
      <c r="B112" s="1"/>
      <c r="C112" s="2"/>
      <c r="D112" s="6"/>
      <c r="E112" s="6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4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2:32" ht="15.75" x14ac:dyDescent="0.25">
      <c r="B113" s="7" t="s">
        <v>78</v>
      </c>
      <c r="C113" s="8"/>
      <c r="D113" s="2"/>
      <c r="E113" s="2"/>
      <c r="F113" s="2"/>
      <c r="G113" s="1"/>
      <c r="H113" s="2"/>
      <c r="I113" s="2"/>
      <c r="J113" s="2"/>
      <c r="K113" s="2"/>
      <c r="L113" s="2"/>
      <c r="M113" s="2"/>
      <c r="N113" s="1"/>
      <c r="O113" s="1"/>
      <c r="P113" s="2"/>
      <c r="Q113" s="1"/>
      <c r="R113" s="1"/>
      <c r="S113" s="2" t="s">
        <v>1</v>
      </c>
      <c r="T113" s="1"/>
      <c r="U113" s="1"/>
      <c r="V113" s="1"/>
      <c r="W113" s="1"/>
      <c r="X113" s="1"/>
      <c r="Y113" s="1"/>
      <c r="Z113" s="1"/>
      <c r="AA113" s="1" t="s">
        <v>2</v>
      </c>
      <c r="AB113" s="1"/>
      <c r="AC113" s="1"/>
      <c r="AD113" s="1"/>
      <c r="AE113" s="1"/>
    </row>
    <row r="114" spans="2:32" x14ac:dyDescent="0.25">
      <c r="B114" s="1" t="s">
        <v>31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4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2:32" ht="12" customHeigh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9"/>
      <c r="N115" s="2"/>
      <c r="O115" s="2"/>
      <c r="P115" s="2"/>
      <c r="Q115" s="4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2:32" ht="15.75" x14ac:dyDescent="0.25">
      <c r="B116" s="9"/>
      <c r="C116" s="10"/>
      <c r="D116" s="11"/>
      <c r="E116" s="12" t="s">
        <v>3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4"/>
      <c r="R116" s="11"/>
      <c r="S116" s="11"/>
      <c r="T116" s="11"/>
      <c r="U116" s="15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</row>
    <row r="117" spans="2:32" ht="21" customHeight="1" x14ac:dyDescent="0.25">
      <c r="B117" s="17"/>
      <c r="C117" s="30" t="s">
        <v>4</v>
      </c>
      <c r="D117" s="31"/>
      <c r="E117" s="31"/>
      <c r="F117" s="31"/>
      <c r="G117" s="31"/>
      <c r="H117" s="31"/>
      <c r="I117" s="31"/>
      <c r="J117" s="31"/>
      <c r="K117" s="31"/>
      <c r="L117" s="31"/>
      <c r="M117" s="31" t="s">
        <v>90</v>
      </c>
      <c r="N117" s="31"/>
      <c r="O117" s="31"/>
      <c r="P117" s="31"/>
      <c r="Q117" s="31"/>
      <c r="R117" s="31"/>
      <c r="S117" s="31"/>
      <c r="T117" s="31"/>
      <c r="U117" s="31"/>
      <c r="V117" s="30" t="s">
        <v>91</v>
      </c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2:32" ht="48" x14ac:dyDescent="0.25">
      <c r="B118" s="18">
        <v>16</v>
      </c>
      <c r="C118" s="19" t="s">
        <v>5</v>
      </c>
      <c r="D118" s="19" t="s">
        <v>38</v>
      </c>
      <c r="E118" s="19" t="s">
        <v>6</v>
      </c>
      <c r="F118" s="19" t="s">
        <v>39</v>
      </c>
      <c r="G118" s="19" t="s">
        <v>15</v>
      </c>
      <c r="H118" s="19" t="s">
        <v>9</v>
      </c>
      <c r="I118" s="19" t="s">
        <v>10</v>
      </c>
      <c r="J118" s="19" t="s">
        <v>7</v>
      </c>
      <c r="K118" s="19" t="s">
        <v>40</v>
      </c>
      <c r="L118" s="19" t="s">
        <v>41</v>
      </c>
      <c r="M118" s="19" t="s">
        <v>13</v>
      </c>
      <c r="N118" s="20" t="s">
        <v>42</v>
      </c>
      <c r="O118" s="20" t="s">
        <v>28</v>
      </c>
      <c r="P118" s="22" t="s">
        <v>11</v>
      </c>
      <c r="Q118" s="20" t="s">
        <v>8</v>
      </c>
      <c r="R118" s="22" t="s">
        <v>14</v>
      </c>
      <c r="S118" s="20" t="s">
        <v>17</v>
      </c>
      <c r="T118" s="20" t="s">
        <v>16</v>
      </c>
      <c r="U118" s="22" t="s">
        <v>43</v>
      </c>
      <c r="V118" s="20" t="s">
        <v>44</v>
      </c>
      <c r="W118" s="22" t="s">
        <v>18</v>
      </c>
      <c r="X118" s="20" t="s">
        <v>45</v>
      </c>
      <c r="Y118" s="22" t="s">
        <v>46</v>
      </c>
      <c r="Z118" s="20" t="s">
        <v>30</v>
      </c>
      <c r="AA118" s="22" t="s">
        <v>47</v>
      </c>
      <c r="AB118" s="20" t="s">
        <v>36</v>
      </c>
      <c r="AC118" s="19" t="s">
        <v>25</v>
      </c>
      <c r="AD118" s="19" t="s">
        <v>48</v>
      </c>
      <c r="AE118" s="19" t="s">
        <v>49</v>
      </c>
    </row>
    <row r="119" spans="2:32" x14ac:dyDescent="0.25">
      <c r="B119" s="21" t="s">
        <v>63</v>
      </c>
      <c r="C119" s="20"/>
      <c r="D119" s="20"/>
      <c r="E119" s="20"/>
      <c r="F119" s="23">
        <v>500</v>
      </c>
      <c r="G119" s="23"/>
      <c r="H119" s="23">
        <v>400</v>
      </c>
      <c r="I119" s="20">
        <v>400</v>
      </c>
      <c r="J119" s="23"/>
      <c r="K119" s="23"/>
      <c r="L119" s="23"/>
      <c r="M119" s="23">
        <v>500</v>
      </c>
      <c r="N119" s="20"/>
      <c r="O119" s="20"/>
      <c r="P119" s="20"/>
      <c r="Q119" s="23">
        <v>1090</v>
      </c>
      <c r="R119" s="20"/>
      <c r="S119" s="23">
        <v>100</v>
      </c>
      <c r="T119" s="23"/>
      <c r="U119" s="23">
        <v>200</v>
      </c>
      <c r="V119" s="20"/>
      <c r="W119" s="20"/>
      <c r="X119" s="20"/>
      <c r="Y119" s="23"/>
      <c r="Z119" s="20"/>
      <c r="AA119" s="23"/>
      <c r="AB119" s="23"/>
      <c r="AC119" s="23">
        <v>100</v>
      </c>
      <c r="AD119" s="23"/>
      <c r="AE119" s="23"/>
    </row>
    <row r="120" spans="2:32" ht="24" x14ac:dyDescent="0.25">
      <c r="B120" s="21" t="s">
        <v>64</v>
      </c>
      <c r="C120" s="20"/>
      <c r="D120" s="20"/>
      <c r="E120" s="20"/>
      <c r="F120" s="23">
        <v>1500</v>
      </c>
      <c r="G120" s="23"/>
      <c r="H120" s="23">
        <v>200</v>
      </c>
      <c r="I120" s="20"/>
      <c r="J120" s="23"/>
      <c r="K120" s="23"/>
      <c r="L120" s="23"/>
      <c r="M120" s="23"/>
      <c r="N120" s="23"/>
      <c r="O120" s="20"/>
      <c r="P120" s="20">
        <v>1300</v>
      </c>
      <c r="Q120" s="23"/>
      <c r="R120" s="20"/>
      <c r="S120" s="23"/>
      <c r="T120" s="23"/>
      <c r="U120" s="23">
        <v>200</v>
      </c>
      <c r="V120" s="20"/>
      <c r="W120" s="20"/>
      <c r="X120" s="20"/>
      <c r="Y120" s="23"/>
      <c r="Z120" s="20"/>
      <c r="AA120" s="23"/>
      <c r="AB120" s="23"/>
      <c r="AC120" s="23">
        <v>100</v>
      </c>
      <c r="AD120" s="23"/>
      <c r="AE120" s="23"/>
    </row>
    <row r="121" spans="2:32" x14ac:dyDescent="0.25">
      <c r="B121" s="21" t="s">
        <v>36</v>
      </c>
      <c r="C121" s="20"/>
      <c r="D121" s="20"/>
      <c r="E121" s="20"/>
      <c r="F121" s="23"/>
      <c r="G121" s="23"/>
      <c r="H121" s="23"/>
      <c r="I121" s="20"/>
      <c r="J121" s="23"/>
      <c r="K121" s="23"/>
      <c r="L121" s="23"/>
      <c r="M121" s="23"/>
      <c r="N121" s="23"/>
      <c r="O121" s="20"/>
      <c r="P121" s="20"/>
      <c r="Q121" s="23"/>
      <c r="R121" s="20"/>
      <c r="S121" s="23"/>
      <c r="T121" s="23"/>
      <c r="U121" s="23"/>
      <c r="V121" s="20"/>
      <c r="W121" s="20"/>
      <c r="X121" s="20"/>
      <c r="Y121" s="23"/>
      <c r="Z121" s="20"/>
      <c r="AA121" s="23"/>
      <c r="AB121" s="23">
        <v>1500</v>
      </c>
      <c r="AC121" s="23"/>
      <c r="AD121" s="23"/>
      <c r="AE121" s="23"/>
    </row>
    <row r="122" spans="2:32" x14ac:dyDescent="0.25">
      <c r="B122" s="24" t="s">
        <v>57</v>
      </c>
      <c r="C122" s="23"/>
      <c r="D122" s="23"/>
      <c r="E122" s="23"/>
      <c r="F122" s="23"/>
      <c r="G122" s="23"/>
      <c r="H122" s="23"/>
      <c r="I122" s="23"/>
      <c r="J122" s="23">
        <v>700</v>
      </c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>
        <v>500</v>
      </c>
      <c r="AB122" s="23"/>
      <c r="AC122" s="23"/>
      <c r="AD122" s="23"/>
      <c r="AE122" s="23"/>
    </row>
    <row r="123" spans="2:32" x14ac:dyDescent="0.25">
      <c r="B123" s="24" t="s">
        <v>65</v>
      </c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>
        <v>2000</v>
      </c>
      <c r="Y123" s="23"/>
      <c r="Z123" s="23"/>
      <c r="AA123" s="23"/>
      <c r="AB123" s="23"/>
      <c r="AC123" s="23"/>
      <c r="AD123" s="23"/>
      <c r="AE123" s="23"/>
    </row>
    <row r="124" spans="2:32" x14ac:dyDescent="0.25">
      <c r="B124" s="25" t="s">
        <v>19</v>
      </c>
      <c r="C124" s="26">
        <f t="shared" ref="C124:AE124" si="10">C119+C120+C121+C122+C123</f>
        <v>0</v>
      </c>
      <c r="D124" s="26">
        <f t="shared" si="10"/>
        <v>0</v>
      </c>
      <c r="E124" s="26">
        <f t="shared" si="10"/>
        <v>0</v>
      </c>
      <c r="F124" s="26">
        <f t="shared" si="10"/>
        <v>2000</v>
      </c>
      <c r="G124" s="26">
        <f t="shared" si="10"/>
        <v>0</v>
      </c>
      <c r="H124" s="26">
        <f t="shared" si="10"/>
        <v>600</v>
      </c>
      <c r="I124" s="26">
        <f t="shared" si="10"/>
        <v>400</v>
      </c>
      <c r="J124" s="26">
        <f t="shared" si="10"/>
        <v>700</v>
      </c>
      <c r="K124" s="26">
        <f t="shared" si="10"/>
        <v>0</v>
      </c>
      <c r="L124" s="26">
        <f t="shared" si="10"/>
        <v>0</v>
      </c>
      <c r="M124" s="26">
        <f t="shared" si="10"/>
        <v>500</v>
      </c>
      <c r="N124" s="26">
        <f t="shared" si="10"/>
        <v>0</v>
      </c>
      <c r="O124" s="26">
        <f t="shared" si="10"/>
        <v>0</v>
      </c>
      <c r="P124" s="26">
        <f t="shared" si="10"/>
        <v>1300</v>
      </c>
      <c r="Q124" s="26">
        <f t="shared" si="10"/>
        <v>1090</v>
      </c>
      <c r="R124" s="26">
        <f t="shared" si="10"/>
        <v>0</v>
      </c>
      <c r="S124" s="26">
        <f t="shared" si="10"/>
        <v>100</v>
      </c>
      <c r="T124" s="26">
        <f t="shared" si="10"/>
        <v>0</v>
      </c>
      <c r="U124" s="26">
        <f t="shared" si="10"/>
        <v>400</v>
      </c>
      <c r="V124" s="26">
        <f t="shared" si="10"/>
        <v>0</v>
      </c>
      <c r="W124" s="26">
        <f t="shared" si="10"/>
        <v>0</v>
      </c>
      <c r="X124" s="26">
        <f t="shared" si="10"/>
        <v>2000</v>
      </c>
      <c r="Y124" s="26">
        <f t="shared" si="10"/>
        <v>0</v>
      </c>
      <c r="Z124" s="26">
        <f t="shared" si="10"/>
        <v>0</v>
      </c>
      <c r="AA124" s="26">
        <f t="shared" si="10"/>
        <v>500</v>
      </c>
      <c r="AB124" s="26">
        <f t="shared" si="10"/>
        <v>1500</v>
      </c>
      <c r="AC124" s="26">
        <f t="shared" si="10"/>
        <v>200</v>
      </c>
      <c r="AD124" s="26">
        <f t="shared" si="10"/>
        <v>0</v>
      </c>
      <c r="AE124" s="26">
        <f t="shared" si="10"/>
        <v>0</v>
      </c>
    </row>
    <row r="125" spans="2:32" x14ac:dyDescent="0.25">
      <c r="B125" s="24" t="s">
        <v>20</v>
      </c>
      <c r="C125" s="23">
        <v>125</v>
      </c>
      <c r="D125" s="23">
        <v>60</v>
      </c>
      <c r="E125" s="23">
        <v>40</v>
      </c>
      <c r="F125" s="23">
        <v>55</v>
      </c>
      <c r="G125" s="23">
        <v>45</v>
      </c>
      <c r="H125" s="23">
        <v>35</v>
      </c>
      <c r="I125" s="23">
        <v>70</v>
      </c>
      <c r="J125" s="23">
        <v>678</v>
      </c>
      <c r="K125" s="23">
        <v>100</v>
      </c>
      <c r="L125" s="23">
        <v>63</v>
      </c>
      <c r="M125" s="23">
        <v>85</v>
      </c>
      <c r="N125" s="23">
        <v>68</v>
      </c>
      <c r="O125" s="23">
        <v>143</v>
      </c>
      <c r="P125" s="23">
        <v>420</v>
      </c>
      <c r="Q125" s="23">
        <v>220</v>
      </c>
      <c r="R125" s="23">
        <v>320</v>
      </c>
      <c r="S125" s="23">
        <v>240</v>
      </c>
      <c r="T125" s="23">
        <v>290</v>
      </c>
      <c r="U125" s="23">
        <v>600</v>
      </c>
      <c r="V125" s="23">
        <v>200</v>
      </c>
      <c r="W125" s="23">
        <v>1200</v>
      </c>
      <c r="X125" s="23">
        <v>145</v>
      </c>
      <c r="Y125" s="23">
        <v>180</v>
      </c>
      <c r="Z125" s="23">
        <v>150</v>
      </c>
      <c r="AA125" s="23">
        <v>65</v>
      </c>
      <c r="AB125" s="23">
        <v>56</v>
      </c>
      <c r="AC125" s="23">
        <v>15</v>
      </c>
      <c r="AD125" s="23">
        <v>230</v>
      </c>
      <c r="AE125" s="23"/>
    </row>
    <row r="126" spans="2:32" x14ac:dyDescent="0.25">
      <c r="B126" s="25" t="s">
        <v>21</v>
      </c>
      <c r="C126" s="26">
        <f>C124*C125/1000</f>
        <v>0</v>
      </c>
      <c r="D126" s="26">
        <f t="shared" ref="D126:AE126" si="11">D124*D125/1000</f>
        <v>0</v>
      </c>
      <c r="E126" s="26">
        <f t="shared" si="11"/>
        <v>0</v>
      </c>
      <c r="F126" s="26">
        <f t="shared" si="11"/>
        <v>110</v>
      </c>
      <c r="G126" s="26">
        <f t="shared" si="11"/>
        <v>0</v>
      </c>
      <c r="H126" s="26">
        <f t="shared" si="11"/>
        <v>21</v>
      </c>
      <c r="I126" s="26">
        <f t="shared" si="11"/>
        <v>28</v>
      </c>
      <c r="J126" s="26">
        <f t="shared" si="11"/>
        <v>474.6</v>
      </c>
      <c r="K126" s="26">
        <f t="shared" si="11"/>
        <v>0</v>
      </c>
      <c r="L126" s="26">
        <f t="shared" si="11"/>
        <v>0</v>
      </c>
      <c r="M126" s="26">
        <f t="shared" si="11"/>
        <v>42.5</v>
      </c>
      <c r="N126" s="26">
        <f t="shared" si="11"/>
        <v>0</v>
      </c>
      <c r="O126" s="26">
        <f t="shared" si="11"/>
        <v>0</v>
      </c>
      <c r="P126" s="26">
        <f t="shared" si="11"/>
        <v>546</v>
      </c>
      <c r="Q126" s="26">
        <f t="shared" si="11"/>
        <v>239.8</v>
      </c>
      <c r="R126" s="26">
        <f t="shared" si="11"/>
        <v>0</v>
      </c>
      <c r="S126" s="26">
        <f t="shared" si="11"/>
        <v>24</v>
      </c>
      <c r="T126" s="26">
        <f t="shared" si="11"/>
        <v>0</v>
      </c>
      <c r="U126" s="26">
        <f t="shared" si="11"/>
        <v>240</v>
      </c>
      <c r="V126" s="26">
        <f t="shared" si="11"/>
        <v>0</v>
      </c>
      <c r="W126" s="26">
        <f t="shared" si="11"/>
        <v>0</v>
      </c>
      <c r="X126" s="26">
        <f t="shared" si="11"/>
        <v>290</v>
      </c>
      <c r="Y126" s="26">
        <f t="shared" si="11"/>
        <v>0</v>
      </c>
      <c r="Z126" s="26">
        <f t="shared" si="11"/>
        <v>0</v>
      </c>
      <c r="AA126" s="26">
        <f t="shared" si="11"/>
        <v>32.5</v>
      </c>
      <c r="AB126" s="26">
        <f t="shared" si="11"/>
        <v>84</v>
      </c>
      <c r="AC126" s="26">
        <f t="shared" si="11"/>
        <v>3</v>
      </c>
      <c r="AD126" s="26">
        <f t="shared" si="11"/>
        <v>0</v>
      </c>
      <c r="AE126" s="26">
        <f t="shared" si="11"/>
        <v>0</v>
      </c>
      <c r="AF126" s="27">
        <f>SUM(C126:AE126)</f>
        <v>2135.3999999999996</v>
      </c>
    </row>
    <row r="127" spans="2:32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</row>
    <row r="129" spans="2:31" x14ac:dyDescent="0.25">
      <c r="C129" t="s">
        <v>22</v>
      </c>
      <c r="L129" t="s">
        <v>23</v>
      </c>
    </row>
    <row r="131" spans="2:31" ht="18.75" x14ac:dyDescent="0.25">
      <c r="B131" s="1"/>
      <c r="C131" s="1"/>
      <c r="D131" s="1"/>
      <c r="E131" s="2"/>
      <c r="F131" s="2"/>
      <c r="G131" s="1"/>
      <c r="H131" s="3" t="s">
        <v>0</v>
      </c>
      <c r="I131" s="2"/>
      <c r="J131" s="2"/>
      <c r="K131" s="2"/>
      <c r="L131" s="2"/>
      <c r="M131" s="1"/>
      <c r="N131" s="2"/>
      <c r="O131" s="2"/>
      <c r="P131" s="2"/>
      <c r="Q131" s="4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2:31" ht="15.75" x14ac:dyDescent="0.25">
      <c r="B132" s="5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4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2:31" x14ac:dyDescent="0.25">
      <c r="B133" s="1"/>
      <c r="C133" s="2"/>
      <c r="D133" s="6"/>
      <c r="E133" s="6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4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2:31" ht="15.75" x14ac:dyDescent="0.25">
      <c r="B134" s="7" t="s">
        <v>79</v>
      </c>
      <c r="C134" s="8"/>
      <c r="D134" s="2"/>
      <c r="E134" s="2"/>
      <c r="F134" s="2"/>
      <c r="G134" s="1"/>
      <c r="H134" s="2"/>
      <c r="I134" s="2"/>
      <c r="J134" s="2"/>
      <c r="K134" s="2"/>
      <c r="L134" s="2"/>
      <c r="M134" s="2"/>
      <c r="N134" s="1"/>
      <c r="O134" s="1"/>
      <c r="P134" s="2"/>
      <c r="Q134" s="1"/>
      <c r="R134" s="1"/>
      <c r="S134" s="2" t="s">
        <v>1</v>
      </c>
      <c r="T134" s="1"/>
      <c r="U134" s="1"/>
      <c r="V134" s="1"/>
      <c r="W134" s="1"/>
      <c r="X134" s="1"/>
      <c r="Y134" s="1"/>
      <c r="Z134" s="1"/>
      <c r="AA134" s="1" t="s">
        <v>2</v>
      </c>
      <c r="AB134" s="1"/>
      <c r="AC134" s="1"/>
      <c r="AD134" s="1"/>
      <c r="AE134" s="1"/>
    </row>
    <row r="135" spans="2:31" x14ac:dyDescent="0.25">
      <c r="B135" s="1" t="s">
        <v>32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4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2:3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9"/>
      <c r="N136" s="2"/>
      <c r="O136" s="2"/>
      <c r="P136" s="2"/>
      <c r="Q136" s="4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2:31" ht="15.75" x14ac:dyDescent="0.25">
      <c r="B137" s="9"/>
      <c r="C137" s="10"/>
      <c r="D137" s="11"/>
      <c r="E137" s="12" t="s">
        <v>3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4"/>
      <c r="R137" s="11"/>
      <c r="S137" s="11"/>
      <c r="T137" s="11"/>
      <c r="U137" s="15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</row>
    <row r="138" spans="2:31" ht="16.149999999999999" customHeight="1" x14ac:dyDescent="0.25">
      <c r="B138" s="17"/>
      <c r="C138" s="30" t="s">
        <v>4</v>
      </c>
      <c r="D138" s="31"/>
      <c r="E138" s="31"/>
      <c r="F138" s="31"/>
      <c r="G138" s="31"/>
      <c r="H138" s="31"/>
      <c r="I138" s="31"/>
      <c r="J138" s="31"/>
      <c r="K138" s="31"/>
      <c r="L138" s="31"/>
      <c r="M138" s="31" t="s">
        <v>90</v>
      </c>
      <c r="N138" s="31"/>
      <c r="O138" s="31"/>
      <c r="P138" s="31"/>
      <c r="Q138" s="31"/>
      <c r="R138" s="31"/>
      <c r="S138" s="31"/>
      <c r="T138" s="31"/>
      <c r="U138" s="31"/>
      <c r="V138" s="30" t="s">
        <v>91</v>
      </c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2:31" ht="48" x14ac:dyDescent="0.25">
      <c r="B139" s="18">
        <v>17</v>
      </c>
      <c r="C139" s="19" t="s">
        <v>5</v>
      </c>
      <c r="D139" s="19" t="s">
        <v>38</v>
      </c>
      <c r="E139" s="19" t="s">
        <v>6</v>
      </c>
      <c r="F139" s="19" t="s">
        <v>39</v>
      </c>
      <c r="G139" s="19" t="s">
        <v>15</v>
      </c>
      <c r="H139" s="19" t="s">
        <v>9</v>
      </c>
      <c r="I139" s="19" t="s">
        <v>10</v>
      </c>
      <c r="J139" s="19" t="s">
        <v>7</v>
      </c>
      <c r="K139" s="19" t="s">
        <v>40</v>
      </c>
      <c r="L139" s="19" t="s">
        <v>41</v>
      </c>
      <c r="M139" s="19" t="s">
        <v>13</v>
      </c>
      <c r="N139" s="20" t="s">
        <v>42</v>
      </c>
      <c r="O139" s="20" t="s">
        <v>28</v>
      </c>
      <c r="P139" s="22" t="s">
        <v>11</v>
      </c>
      <c r="Q139" s="20" t="s">
        <v>8</v>
      </c>
      <c r="R139" s="22" t="s">
        <v>14</v>
      </c>
      <c r="S139" s="20" t="s">
        <v>17</v>
      </c>
      <c r="T139" s="20" t="s">
        <v>16</v>
      </c>
      <c r="U139" s="22" t="s">
        <v>43</v>
      </c>
      <c r="V139" s="20" t="s">
        <v>44</v>
      </c>
      <c r="W139" s="22" t="s">
        <v>18</v>
      </c>
      <c r="X139" s="20" t="s">
        <v>45</v>
      </c>
      <c r="Y139" s="22" t="s">
        <v>46</v>
      </c>
      <c r="Z139" s="20" t="s">
        <v>30</v>
      </c>
      <c r="AA139" s="22" t="s">
        <v>47</v>
      </c>
      <c r="AB139" s="20" t="s">
        <v>36</v>
      </c>
      <c r="AC139" s="19" t="s">
        <v>25</v>
      </c>
      <c r="AD139" s="19" t="s">
        <v>48</v>
      </c>
      <c r="AE139" s="19" t="s">
        <v>49</v>
      </c>
    </row>
    <row r="140" spans="2:31" x14ac:dyDescent="0.25">
      <c r="B140" s="21" t="s">
        <v>67</v>
      </c>
      <c r="C140" s="20"/>
      <c r="D140" s="20"/>
      <c r="E140" s="20"/>
      <c r="F140" s="23"/>
      <c r="G140" s="23"/>
      <c r="H140" s="23"/>
      <c r="I140" s="20"/>
      <c r="J140" s="23"/>
      <c r="K140" s="23">
        <v>3000</v>
      </c>
      <c r="L140" s="23">
        <v>500</v>
      </c>
      <c r="M140" s="23">
        <v>500</v>
      </c>
      <c r="N140" s="20"/>
      <c r="O140" s="20"/>
      <c r="P140" s="20"/>
      <c r="Q140" s="23"/>
      <c r="R140" s="20"/>
      <c r="S140" s="23"/>
      <c r="T140" s="23"/>
      <c r="U140" s="23">
        <v>300</v>
      </c>
      <c r="V140" s="20"/>
      <c r="W140" s="20"/>
      <c r="X140" s="20"/>
      <c r="Y140" s="23"/>
      <c r="Z140" s="20"/>
      <c r="AA140" s="23">
        <v>200</v>
      </c>
      <c r="AB140" s="23"/>
      <c r="AC140" s="23">
        <v>100</v>
      </c>
      <c r="AD140" s="23"/>
      <c r="AE140" s="23"/>
    </row>
    <row r="141" spans="2:31" x14ac:dyDescent="0.25">
      <c r="B141" s="21" t="s">
        <v>68</v>
      </c>
      <c r="C141" s="20"/>
      <c r="D141" s="20"/>
      <c r="E141" s="20"/>
      <c r="F141" s="23"/>
      <c r="G141" s="23"/>
      <c r="H141" s="23">
        <v>400</v>
      </c>
      <c r="I141" s="20">
        <v>500</v>
      </c>
      <c r="J141" s="23"/>
      <c r="K141" s="23"/>
      <c r="L141" s="23"/>
      <c r="M141" s="23"/>
      <c r="N141" s="23">
        <v>2500</v>
      </c>
      <c r="O141" s="20"/>
      <c r="P141" s="20"/>
      <c r="Q141" s="23">
        <v>1500</v>
      </c>
      <c r="R141" s="20"/>
      <c r="S141" s="23"/>
      <c r="T141" s="23"/>
      <c r="U141" s="23">
        <v>300</v>
      </c>
      <c r="V141" s="20">
        <v>100</v>
      </c>
      <c r="W141" s="20"/>
      <c r="X141" s="20"/>
      <c r="Y141" s="23"/>
      <c r="Z141" s="20"/>
      <c r="AA141" s="23"/>
      <c r="AB141" s="23"/>
      <c r="AC141" s="23">
        <v>100</v>
      </c>
      <c r="AD141" s="23"/>
      <c r="AE141" s="23"/>
    </row>
    <row r="142" spans="2:31" x14ac:dyDescent="0.25">
      <c r="B142" s="21" t="s">
        <v>36</v>
      </c>
      <c r="C142" s="20"/>
      <c r="D142" s="20"/>
      <c r="E142" s="20"/>
      <c r="F142" s="23"/>
      <c r="G142" s="23"/>
      <c r="H142" s="23"/>
      <c r="I142" s="20"/>
      <c r="J142" s="23"/>
      <c r="K142" s="23"/>
      <c r="L142" s="23"/>
      <c r="M142" s="23"/>
      <c r="N142" s="23"/>
      <c r="O142" s="20"/>
      <c r="P142" s="20"/>
      <c r="Q142" s="23"/>
      <c r="R142" s="20"/>
      <c r="S142" s="23"/>
      <c r="T142" s="23"/>
      <c r="U142" s="23"/>
      <c r="V142" s="20"/>
      <c r="W142" s="20"/>
      <c r="X142" s="20"/>
      <c r="Y142" s="23"/>
      <c r="Z142" s="20"/>
      <c r="AA142" s="23"/>
      <c r="AB142" s="23">
        <v>1500</v>
      </c>
      <c r="AC142" s="23"/>
      <c r="AD142" s="23"/>
      <c r="AE142" s="23"/>
    </row>
    <row r="143" spans="2:31" x14ac:dyDescent="0.25">
      <c r="B143" s="24" t="s">
        <v>57</v>
      </c>
      <c r="C143" s="23"/>
      <c r="D143" s="23"/>
      <c r="E143" s="23"/>
      <c r="F143" s="23"/>
      <c r="G143" s="23"/>
      <c r="H143" s="23"/>
      <c r="I143" s="23"/>
      <c r="J143" s="23">
        <v>700</v>
      </c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>
        <v>500</v>
      </c>
      <c r="AB143" s="23"/>
      <c r="AC143" s="23"/>
      <c r="AD143" s="23"/>
      <c r="AE143" s="23"/>
    </row>
    <row r="144" spans="2:31" x14ac:dyDescent="0.25">
      <c r="B144" s="24" t="s">
        <v>65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>
        <v>1550</v>
      </c>
      <c r="Y144" s="23"/>
      <c r="Z144" s="23"/>
      <c r="AA144" s="23"/>
      <c r="AB144" s="23"/>
      <c r="AC144" s="23"/>
      <c r="AD144" s="23"/>
      <c r="AE144" s="23"/>
    </row>
    <row r="145" spans="2:32" x14ac:dyDescent="0.25">
      <c r="B145" s="25" t="s">
        <v>19</v>
      </c>
      <c r="C145" s="26">
        <f t="shared" ref="C145:AE145" si="12">C140+C141+C142+C143+C144</f>
        <v>0</v>
      </c>
      <c r="D145" s="26">
        <f t="shared" si="12"/>
        <v>0</v>
      </c>
      <c r="E145" s="26">
        <f t="shared" si="12"/>
        <v>0</v>
      </c>
      <c r="F145" s="26">
        <f t="shared" si="12"/>
        <v>0</v>
      </c>
      <c r="G145" s="26">
        <f t="shared" si="12"/>
        <v>0</v>
      </c>
      <c r="H145" s="26">
        <f t="shared" si="12"/>
        <v>400</v>
      </c>
      <c r="I145" s="26">
        <f t="shared" si="12"/>
        <v>500</v>
      </c>
      <c r="J145" s="26">
        <f>J140+J141+J142+J143+J144</f>
        <v>700</v>
      </c>
      <c r="K145" s="26">
        <f t="shared" si="12"/>
        <v>3000</v>
      </c>
      <c r="L145" s="26">
        <f t="shared" si="12"/>
        <v>500</v>
      </c>
      <c r="M145" s="26">
        <f t="shared" si="12"/>
        <v>500</v>
      </c>
      <c r="N145" s="26">
        <f t="shared" si="12"/>
        <v>2500</v>
      </c>
      <c r="O145" s="26">
        <f t="shared" si="12"/>
        <v>0</v>
      </c>
      <c r="P145" s="26">
        <f t="shared" si="12"/>
        <v>0</v>
      </c>
      <c r="Q145" s="26">
        <f t="shared" si="12"/>
        <v>1500</v>
      </c>
      <c r="R145" s="26">
        <f t="shared" si="12"/>
        <v>0</v>
      </c>
      <c r="S145" s="26">
        <f t="shared" si="12"/>
        <v>0</v>
      </c>
      <c r="T145" s="26">
        <f t="shared" si="12"/>
        <v>0</v>
      </c>
      <c r="U145" s="26">
        <f t="shared" si="12"/>
        <v>600</v>
      </c>
      <c r="V145" s="26">
        <f t="shared" si="12"/>
        <v>100</v>
      </c>
      <c r="W145" s="26">
        <f t="shared" si="12"/>
        <v>0</v>
      </c>
      <c r="X145" s="26">
        <f t="shared" si="12"/>
        <v>1550</v>
      </c>
      <c r="Y145" s="26">
        <f t="shared" si="12"/>
        <v>0</v>
      </c>
      <c r="Z145" s="26">
        <f t="shared" si="12"/>
        <v>0</v>
      </c>
      <c r="AA145" s="26">
        <f t="shared" si="12"/>
        <v>700</v>
      </c>
      <c r="AB145" s="26">
        <f t="shared" si="12"/>
        <v>1500</v>
      </c>
      <c r="AC145" s="26">
        <f t="shared" si="12"/>
        <v>200</v>
      </c>
      <c r="AD145" s="26">
        <f t="shared" si="12"/>
        <v>0</v>
      </c>
      <c r="AE145" s="26">
        <f t="shared" si="12"/>
        <v>0</v>
      </c>
    </row>
    <row r="146" spans="2:32" x14ac:dyDescent="0.25">
      <c r="B146" s="24" t="s">
        <v>20</v>
      </c>
      <c r="C146" s="23">
        <v>125</v>
      </c>
      <c r="D146" s="23">
        <v>60</v>
      </c>
      <c r="E146" s="23">
        <v>40</v>
      </c>
      <c r="F146" s="23">
        <v>55</v>
      </c>
      <c r="G146" s="23">
        <v>45</v>
      </c>
      <c r="H146" s="23">
        <v>35</v>
      </c>
      <c r="I146" s="23">
        <v>70</v>
      </c>
      <c r="J146" s="23">
        <v>678</v>
      </c>
      <c r="K146" s="23">
        <v>100</v>
      </c>
      <c r="L146" s="23">
        <v>63</v>
      </c>
      <c r="M146" s="23">
        <v>85</v>
      </c>
      <c r="N146" s="23">
        <v>68</v>
      </c>
      <c r="O146" s="23">
        <v>143</v>
      </c>
      <c r="P146" s="23">
        <v>420</v>
      </c>
      <c r="Q146" s="23">
        <v>220</v>
      </c>
      <c r="R146" s="23">
        <v>320</v>
      </c>
      <c r="S146" s="23">
        <v>240</v>
      </c>
      <c r="T146" s="23">
        <v>290</v>
      </c>
      <c r="U146" s="23">
        <v>600</v>
      </c>
      <c r="V146" s="23">
        <v>200</v>
      </c>
      <c r="W146" s="23">
        <v>1200</v>
      </c>
      <c r="X146" s="23">
        <v>145</v>
      </c>
      <c r="Y146" s="23">
        <v>180</v>
      </c>
      <c r="Z146" s="23">
        <v>150</v>
      </c>
      <c r="AA146" s="23">
        <v>65</v>
      </c>
      <c r="AB146" s="23">
        <v>56</v>
      </c>
      <c r="AC146" s="23">
        <v>15</v>
      </c>
      <c r="AD146" s="23">
        <v>230</v>
      </c>
      <c r="AE146" s="23"/>
    </row>
    <row r="147" spans="2:32" x14ac:dyDescent="0.25">
      <c r="B147" s="25" t="s">
        <v>21</v>
      </c>
      <c r="C147" s="26">
        <f>C145*C146/1000</f>
        <v>0</v>
      </c>
      <c r="D147" s="26">
        <f t="shared" ref="D147:AE147" si="13">D145*D146/1000</f>
        <v>0</v>
      </c>
      <c r="E147" s="26">
        <f t="shared" si="13"/>
        <v>0</v>
      </c>
      <c r="F147" s="26">
        <f t="shared" si="13"/>
        <v>0</v>
      </c>
      <c r="G147" s="26">
        <f t="shared" si="13"/>
        <v>0</v>
      </c>
      <c r="H147" s="26">
        <f t="shared" si="13"/>
        <v>14</v>
      </c>
      <c r="I147" s="26">
        <f t="shared" si="13"/>
        <v>35</v>
      </c>
      <c r="J147" s="26">
        <f t="shared" si="13"/>
        <v>474.6</v>
      </c>
      <c r="K147" s="26">
        <f t="shared" si="13"/>
        <v>300</v>
      </c>
      <c r="L147" s="26">
        <f t="shared" si="13"/>
        <v>31.5</v>
      </c>
      <c r="M147" s="26">
        <f t="shared" si="13"/>
        <v>42.5</v>
      </c>
      <c r="N147" s="26">
        <f t="shared" si="13"/>
        <v>170</v>
      </c>
      <c r="O147" s="26">
        <f t="shared" si="13"/>
        <v>0</v>
      </c>
      <c r="P147" s="26">
        <f t="shared" si="13"/>
        <v>0</v>
      </c>
      <c r="Q147" s="26">
        <f t="shared" si="13"/>
        <v>330</v>
      </c>
      <c r="R147" s="26">
        <f t="shared" si="13"/>
        <v>0</v>
      </c>
      <c r="S147" s="26">
        <f t="shared" si="13"/>
        <v>0</v>
      </c>
      <c r="T147" s="26">
        <f t="shared" si="13"/>
        <v>0</v>
      </c>
      <c r="U147" s="26">
        <f t="shared" si="13"/>
        <v>360</v>
      </c>
      <c r="V147" s="26">
        <f t="shared" si="13"/>
        <v>20</v>
      </c>
      <c r="W147" s="26">
        <f t="shared" si="13"/>
        <v>0</v>
      </c>
      <c r="X147" s="26">
        <f t="shared" si="13"/>
        <v>224.75</v>
      </c>
      <c r="Y147" s="26">
        <f t="shared" si="13"/>
        <v>0</v>
      </c>
      <c r="Z147" s="26">
        <f t="shared" si="13"/>
        <v>0</v>
      </c>
      <c r="AA147" s="26">
        <f t="shared" si="13"/>
        <v>45.5</v>
      </c>
      <c r="AB147" s="26">
        <f t="shared" si="13"/>
        <v>84</v>
      </c>
      <c r="AC147" s="26">
        <f t="shared" si="13"/>
        <v>3</v>
      </c>
      <c r="AD147" s="26">
        <f t="shared" si="13"/>
        <v>0</v>
      </c>
      <c r="AE147" s="26">
        <f t="shared" si="13"/>
        <v>0</v>
      </c>
      <c r="AF147" s="27">
        <f>SUM(C147:AE147)</f>
        <v>2134.85</v>
      </c>
    </row>
    <row r="148" spans="2:32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</row>
    <row r="150" spans="2:32" x14ac:dyDescent="0.25">
      <c r="C150" t="s">
        <v>22</v>
      </c>
      <c r="L150" t="s">
        <v>23</v>
      </c>
    </row>
    <row r="151" spans="2:32" ht="18.75" x14ac:dyDescent="0.25">
      <c r="B151" s="1"/>
      <c r="C151" s="1"/>
      <c r="D151" s="1"/>
      <c r="E151" s="2"/>
      <c r="F151" s="2"/>
      <c r="G151" s="1"/>
      <c r="H151" s="3" t="s">
        <v>0</v>
      </c>
      <c r="I151" s="2"/>
      <c r="J151" s="2"/>
      <c r="K151" s="2"/>
      <c r="L151" s="2"/>
      <c r="M151" s="1"/>
      <c r="N151" s="2"/>
      <c r="O151" s="2"/>
      <c r="P151" s="2"/>
      <c r="Q151" s="4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2:32" ht="9.6" customHeight="1" x14ac:dyDescent="0.25">
      <c r="B152" s="5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4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2:32" x14ac:dyDescent="0.25">
      <c r="B153" s="1"/>
      <c r="C153" s="2"/>
      <c r="D153" s="6"/>
      <c r="E153" s="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4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2:32" ht="15.75" x14ac:dyDescent="0.25">
      <c r="B154" s="7" t="s">
        <v>80</v>
      </c>
      <c r="C154" s="8"/>
      <c r="D154" s="2"/>
      <c r="E154" s="2"/>
      <c r="F154" s="2"/>
      <c r="G154" s="1"/>
      <c r="H154" s="2"/>
      <c r="I154" s="2"/>
      <c r="J154" s="2"/>
      <c r="K154" s="2"/>
      <c r="L154" s="2"/>
      <c r="M154" s="2"/>
      <c r="N154" s="1"/>
      <c r="O154" s="1"/>
      <c r="P154" s="2"/>
      <c r="Q154" s="1"/>
      <c r="R154" s="1"/>
      <c r="S154" s="2" t="s">
        <v>1</v>
      </c>
      <c r="T154" s="1"/>
      <c r="U154" s="1"/>
      <c r="V154" s="1"/>
      <c r="W154" s="1"/>
      <c r="X154" s="1"/>
      <c r="Y154" s="1"/>
      <c r="Z154" s="1"/>
      <c r="AA154" s="1" t="s">
        <v>2</v>
      </c>
      <c r="AB154" s="1"/>
      <c r="AC154" s="1"/>
      <c r="AD154" s="1"/>
      <c r="AE154" s="1"/>
    </row>
    <row r="155" spans="2:32" x14ac:dyDescent="0.25">
      <c r="B155" s="1" t="s">
        <v>33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4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2:32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9"/>
      <c r="N156" s="2"/>
      <c r="O156" s="2"/>
      <c r="P156" s="2"/>
      <c r="Q156" s="4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2:32" ht="15.75" x14ac:dyDescent="0.25">
      <c r="B157" s="9"/>
      <c r="C157" s="10"/>
      <c r="D157" s="11"/>
      <c r="E157" s="12" t="s">
        <v>3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4"/>
      <c r="R157" s="11"/>
      <c r="S157" s="11"/>
      <c r="T157" s="11"/>
      <c r="U157" s="15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</row>
    <row r="158" spans="2:32" ht="21.6" customHeight="1" x14ac:dyDescent="0.25">
      <c r="B158" s="17"/>
      <c r="C158" s="30" t="s">
        <v>4</v>
      </c>
      <c r="D158" s="31"/>
      <c r="E158" s="31"/>
      <c r="F158" s="31"/>
      <c r="G158" s="31"/>
      <c r="H158" s="31"/>
      <c r="I158" s="31"/>
      <c r="J158" s="31"/>
      <c r="K158" s="31"/>
      <c r="L158" s="31"/>
      <c r="M158" s="31" t="s">
        <v>60</v>
      </c>
      <c r="N158" s="31"/>
      <c r="O158" s="31"/>
      <c r="P158" s="31"/>
      <c r="Q158" s="31"/>
      <c r="R158" s="31"/>
      <c r="S158" s="31"/>
      <c r="T158" s="31"/>
      <c r="U158" s="31"/>
      <c r="V158" s="30" t="s">
        <v>91</v>
      </c>
      <c r="W158" s="31"/>
      <c r="X158" s="31"/>
      <c r="Y158" s="31"/>
      <c r="Z158" s="31"/>
      <c r="AA158" s="31"/>
      <c r="AB158" s="31"/>
      <c r="AC158" s="31"/>
      <c r="AD158" s="31"/>
      <c r="AE158" s="31"/>
    </row>
    <row r="159" spans="2:32" ht="48" x14ac:dyDescent="0.25">
      <c r="B159" s="18">
        <v>18</v>
      </c>
      <c r="C159" s="19" t="s">
        <v>5</v>
      </c>
      <c r="D159" s="19" t="s">
        <v>38</v>
      </c>
      <c r="E159" s="19" t="s">
        <v>6</v>
      </c>
      <c r="F159" s="19" t="s">
        <v>39</v>
      </c>
      <c r="G159" s="19" t="s">
        <v>15</v>
      </c>
      <c r="H159" s="19" t="s">
        <v>9</v>
      </c>
      <c r="I159" s="19" t="s">
        <v>10</v>
      </c>
      <c r="J159" s="19" t="s">
        <v>7</v>
      </c>
      <c r="K159" s="19" t="s">
        <v>40</v>
      </c>
      <c r="L159" s="19" t="s">
        <v>41</v>
      </c>
      <c r="M159" s="19" t="s">
        <v>13</v>
      </c>
      <c r="N159" s="20" t="s">
        <v>42</v>
      </c>
      <c r="O159" s="20" t="s">
        <v>28</v>
      </c>
      <c r="P159" s="22" t="s">
        <v>11</v>
      </c>
      <c r="Q159" s="20" t="s">
        <v>8</v>
      </c>
      <c r="R159" s="22" t="s">
        <v>14</v>
      </c>
      <c r="S159" s="20" t="s">
        <v>17</v>
      </c>
      <c r="T159" s="20" t="s">
        <v>16</v>
      </c>
      <c r="U159" s="22" t="s">
        <v>43</v>
      </c>
      <c r="V159" s="20" t="s">
        <v>44</v>
      </c>
      <c r="W159" s="22" t="s">
        <v>18</v>
      </c>
      <c r="X159" s="20" t="s">
        <v>45</v>
      </c>
      <c r="Y159" s="22" t="s">
        <v>46</v>
      </c>
      <c r="Z159" s="20" t="s">
        <v>30</v>
      </c>
      <c r="AA159" s="22" t="s">
        <v>47</v>
      </c>
      <c r="AB159" s="20" t="s">
        <v>36</v>
      </c>
      <c r="AC159" s="19" t="s">
        <v>25</v>
      </c>
      <c r="AD159" s="19" t="s">
        <v>48</v>
      </c>
      <c r="AE159" s="19" t="s">
        <v>49</v>
      </c>
    </row>
    <row r="160" spans="2:32" x14ac:dyDescent="0.25">
      <c r="B160" s="21" t="s">
        <v>50</v>
      </c>
      <c r="C160" s="20"/>
      <c r="D160" s="20"/>
      <c r="E160" s="20">
        <v>1500</v>
      </c>
      <c r="F160" s="23">
        <v>500</v>
      </c>
      <c r="G160" s="23">
        <v>300</v>
      </c>
      <c r="H160" s="23">
        <v>300</v>
      </c>
      <c r="I160" s="20">
        <v>300</v>
      </c>
      <c r="J160" s="23"/>
      <c r="K160" s="23"/>
      <c r="L160" s="23"/>
      <c r="M160" s="23"/>
      <c r="N160" s="20"/>
      <c r="O160" s="20"/>
      <c r="P160" s="20">
        <v>1300</v>
      </c>
      <c r="Q160" s="23"/>
      <c r="R160" s="20"/>
      <c r="S160" s="23">
        <v>100</v>
      </c>
      <c r="T160" s="23">
        <v>300</v>
      </c>
      <c r="U160" s="23">
        <v>200</v>
      </c>
      <c r="V160" s="20"/>
      <c r="W160" s="20"/>
      <c r="X160" s="20"/>
      <c r="Y160" s="23"/>
      <c r="Z160" s="20"/>
      <c r="AA160" s="23"/>
      <c r="AB160" s="23"/>
      <c r="AC160" s="23">
        <v>100</v>
      </c>
      <c r="AD160" s="23"/>
      <c r="AE160" s="23"/>
    </row>
    <row r="161" spans="2:32" ht="24" x14ac:dyDescent="0.25">
      <c r="B161" s="21" t="s">
        <v>51</v>
      </c>
      <c r="C161" s="20"/>
      <c r="D161" s="20"/>
      <c r="E161" s="20"/>
      <c r="F161" s="23"/>
      <c r="G161" s="23"/>
      <c r="H161" s="23">
        <v>200</v>
      </c>
      <c r="I161" s="20"/>
      <c r="J161" s="23"/>
      <c r="K161" s="23"/>
      <c r="L161" s="23">
        <v>2500</v>
      </c>
      <c r="M161" s="23"/>
      <c r="N161" s="23"/>
      <c r="O161" s="20"/>
      <c r="P161" s="20"/>
      <c r="Q161" s="23">
        <v>1000</v>
      </c>
      <c r="R161" s="20"/>
      <c r="S161" s="23"/>
      <c r="T161" s="23"/>
      <c r="U161" s="23">
        <v>150</v>
      </c>
      <c r="V161" s="20">
        <v>100</v>
      </c>
      <c r="W161" s="20"/>
      <c r="X161" s="20"/>
      <c r="Y161" s="23"/>
      <c r="Z161" s="20"/>
      <c r="AA161" s="23"/>
      <c r="AB161" s="23"/>
      <c r="AC161" s="23">
        <v>100</v>
      </c>
      <c r="AD161" s="23"/>
      <c r="AE161" s="23"/>
    </row>
    <row r="162" spans="2:32" x14ac:dyDescent="0.25">
      <c r="B162" s="21" t="s">
        <v>36</v>
      </c>
      <c r="C162" s="20"/>
      <c r="D162" s="20"/>
      <c r="E162" s="20"/>
      <c r="F162" s="23"/>
      <c r="G162" s="23"/>
      <c r="H162" s="23"/>
      <c r="I162" s="20"/>
      <c r="J162" s="23"/>
      <c r="K162" s="23"/>
      <c r="L162" s="23"/>
      <c r="M162" s="23"/>
      <c r="N162" s="23"/>
      <c r="O162" s="20"/>
      <c r="P162" s="20"/>
      <c r="Q162" s="23"/>
      <c r="R162" s="20"/>
      <c r="S162" s="23"/>
      <c r="T162" s="23"/>
      <c r="U162" s="23"/>
      <c r="V162" s="20"/>
      <c r="W162" s="20"/>
      <c r="X162" s="20"/>
      <c r="Y162" s="23"/>
      <c r="Z162" s="20"/>
      <c r="AA162" s="23"/>
      <c r="AB162" s="23">
        <v>1500</v>
      </c>
      <c r="AC162" s="23"/>
      <c r="AD162" s="23"/>
      <c r="AE162" s="23"/>
    </row>
    <row r="163" spans="2:32" x14ac:dyDescent="0.25">
      <c r="B163" s="24" t="s">
        <v>57</v>
      </c>
      <c r="C163" s="23"/>
      <c r="D163" s="23"/>
      <c r="E163" s="23"/>
      <c r="F163" s="23"/>
      <c r="G163" s="23"/>
      <c r="H163" s="23"/>
      <c r="I163" s="23"/>
      <c r="J163" s="23">
        <v>600</v>
      </c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>
        <v>300</v>
      </c>
      <c r="AB163" s="23"/>
      <c r="AC163" s="23"/>
      <c r="AD163" s="23"/>
      <c r="AE163" s="23"/>
    </row>
    <row r="164" spans="2:32" x14ac:dyDescent="0.25">
      <c r="B164" s="24" t="s">
        <v>29</v>
      </c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>
        <v>1500</v>
      </c>
      <c r="Y164" s="23"/>
      <c r="Z164" s="23"/>
      <c r="AA164" s="23"/>
      <c r="AB164" s="23"/>
      <c r="AC164" s="23"/>
      <c r="AD164" s="23"/>
      <c r="AE164" s="23"/>
    </row>
    <row r="165" spans="2:32" x14ac:dyDescent="0.25">
      <c r="B165" s="25" t="s">
        <v>19</v>
      </c>
      <c r="C165" s="26">
        <f t="shared" ref="C165:AE165" si="14">C160+C161+C162+C163+C164</f>
        <v>0</v>
      </c>
      <c r="D165" s="26">
        <f t="shared" si="14"/>
        <v>0</v>
      </c>
      <c r="E165" s="26">
        <f t="shared" si="14"/>
        <v>1500</v>
      </c>
      <c r="F165" s="26">
        <f t="shared" si="14"/>
        <v>500</v>
      </c>
      <c r="G165" s="26">
        <f t="shared" si="14"/>
        <v>300</v>
      </c>
      <c r="H165" s="26">
        <f t="shared" si="14"/>
        <v>500</v>
      </c>
      <c r="I165" s="26">
        <f t="shared" si="14"/>
        <v>300</v>
      </c>
      <c r="J165" s="26">
        <f t="shared" si="14"/>
        <v>600</v>
      </c>
      <c r="K165" s="26">
        <f t="shared" si="14"/>
        <v>0</v>
      </c>
      <c r="L165" s="26">
        <f t="shared" si="14"/>
        <v>2500</v>
      </c>
      <c r="M165" s="26">
        <f t="shared" si="14"/>
        <v>0</v>
      </c>
      <c r="N165" s="26">
        <f t="shared" si="14"/>
        <v>0</v>
      </c>
      <c r="O165" s="26">
        <f t="shared" si="14"/>
        <v>0</v>
      </c>
      <c r="P165" s="26">
        <f t="shared" si="14"/>
        <v>1300</v>
      </c>
      <c r="Q165" s="26">
        <f t="shared" si="14"/>
        <v>1000</v>
      </c>
      <c r="R165" s="26">
        <f t="shared" si="14"/>
        <v>0</v>
      </c>
      <c r="S165" s="26">
        <f t="shared" si="14"/>
        <v>100</v>
      </c>
      <c r="T165" s="26">
        <f t="shared" si="14"/>
        <v>300</v>
      </c>
      <c r="U165" s="26">
        <f t="shared" si="14"/>
        <v>350</v>
      </c>
      <c r="V165" s="26">
        <f t="shared" si="14"/>
        <v>100</v>
      </c>
      <c r="W165" s="26">
        <f t="shared" si="14"/>
        <v>0</v>
      </c>
      <c r="X165" s="26">
        <f t="shared" si="14"/>
        <v>1500</v>
      </c>
      <c r="Y165" s="26">
        <f t="shared" si="14"/>
        <v>0</v>
      </c>
      <c r="Z165" s="26">
        <f t="shared" si="14"/>
        <v>0</v>
      </c>
      <c r="AA165" s="26">
        <f t="shared" si="14"/>
        <v>300</v>
      </c>
      <c r="AB165" s="26">
        <f t="shared" si="14"/>
        <v>1500</v>
      </c>
      <c r="AC165" s="26">
        <f t="shared" si="14"/>
        <v>200</v>
      </c>
      <c r="AD165" s="26">
        <f t="shared" si="14"/>
        <v>0</v>
      </c>
      <c r="AE165" s="26">
        <f t="shared" si="14"/>
        <v>0</v>
      </c>
    </row>
    <row r="166" spans="2:32" x14ac:dyDescent="0.25">
      <c r="B166" s="24" t="s">
        <v>20</v>
      </c>
      <c r="C166" s="23">
        <v>125</v>
      </c>
      <c r="D166" s="23">
        <v>60</v>
      </c>
      <c r="E166" s="23">
        <v>40</v>
      </c>
      <c r="F166" s="23">
        <v>55</v>
      </c>
      <c r="G166" s="23">
        <v>45</v>
      </c>
      <c r="H166" s="23">
        <v>35</v>
      </c>
      <c r="I166" s="23">
        <v>70</v>
      </c>
      <c r="J166" s="23">
        <v>678</v>
      </c>
      <c r="K166" s="23">
        <v>100</v>
      </c>
      <c r="L166" s="23">
        <v>63</v>
      </c>
      <c r="M166" s="23">
        <v>85</v>
      </c>
      <c r="N166" s="23">
        <v>68</v>
      </c>
      <c r="O166" s="23">
        <v>143</v>
      </c>
      <c r="P166" s="23">
        <v>420</v>
      </c>
      <c r="Q166" s="23">
        <v>220</v>
      </c>
      <c r="R166" s="23">
        <v>320</v>
      </c>
      <c r="S166" s="23">
        <v>240</v>
      </c>
      <c r="T166" s="23">
        <v>290</v>
      </c>
      <c r="U166" s="23">
        <v>600</v>
      </c>
      <c r="V166" s="23">
        <v>200</v>
      </c>
      <c r="W166" s="23">
        <v>1200</v>
      </c>
      <c r="X166" s="23">
        <v>145</v>
      </c>
      <c r="Y166" s="23">
        <v>180</v>
      </c>
      <c r="Z166" s="23">
        <v>150</v>
      </c>
      <c r="AA166" s="23">
        <v>65</v>
      </c>
      <c r="AB166" s="23">
        <v>56</v>
      </c>
      <c r="AC166" s="23">
        <v>15</v>
      </c>
      <c r="AD166" s="23">
        <v>230</v>
      </c>
      <c r="AE166" s="23"/>
    </row>
    <row r="167" spans="2:32" x14ac:dyDescent="0.25">
      <c r="B167" s="25" t="s">
        <v>21</v>
      </c>
      <c r="C167" s="26">
        <f>C165*C166/1000</f>
        <v>0</v>
      </c>
      <c r="D167" s="26">
        <f t="shared" ref="D167:AE167" si="15">D165*D166/1000</f>
        <v>0</v>
      </c>
      <c r="E167" s="26">
        <f t="shared" si="15"/>
        <v>60</v>
      </c>
      <c r="F167" s="26">
        <f t="shared" si="15"/>
        <v>27.5</v>
      </c>
      <c r="G167" s="26">
        <f t="shared" si="15"/>
        <v>13.5</v>
      </c>
      <c r="H167" s="26">
        <f t="shared" si="15"/>
        <v>17.5</v>
      </c>
      <c r="I167" s="26">
        <f t="shared" si="15"/>
        <v>21</v>
      </c>
      <c r="J167" s="26">
        <f t="shared" si="15"/>
        <v>406.8</v>
      </c>
      <c r="K167" s="26">
        <f t="shared" si="15"/>
        <v>0</v>
      </c>
      <c r="L167" s="26">
        <f t="shared" si="15"/>
        <v>157.5</v>
      </c>
      <c r="M167" s="26">
        <f t="shared" si="15"/>
        <v>0</v>
      </c>
      <c r="N167" s="26">
        <f t="shared" si="15"/>
        <v>0</v>
      </c>
      <c r="O167" s="26">
        <f t="shared" si="15"/>
        <v>0</v>
      </c>
      <c r="P167" s="26">
        <f t="shared" si="15"/>
        <v>546</v>
      </c>
      <c r="Q167" s="26">
        <f t="shared" si="15"/>
        <v>220</v>
      </c>
      <c r="R167" s="26">
        <f t="shared" si="15"/>
        <v>0</v>
      </c>
      <c r="S167" s="26">
        <f t="shared" si="15"/>
        <v>24</v>
      </c>
      <c r="T167" s="26">
        <f t="shared" si="15"/>
        <v>87</v>
      </c>
      <c r="U167" s="26">
        <f t="shared" si="15"/>
        <v>210</v>
      </c>
      <c r="V167" s="26">
        <f t="shared" si="15"/>
        <v>20</v>
      </c>
      <c r="W167" s="26">
        <f t="shared" si="15"/>
        <v>0</v>
      </c>
      <c r="X167" s="26">
        <f t="shared" si="15"/>
        <v>217.5</v>
      </c>
      <c r="Y167" s="26">
        <f t="shared" si="15"/>
        <v>0</v>
      </c>
      <c r="Z167" s="26">
        <f t="shared" si="15"/>
        <v>0</v>
      </c>
      <c r="AA167" s="26">
        <f t="shared" si="15"/>
        <v>19.5</v>
      </c>
      <c r="AB167" s="26">
        <f t="shared" si="15"/>
        <v>84</v>
      </c>
      <c r="AC167" s="26">
        <f t="shared" si="15"/>
        <v>3</v>
      </c>
      <c r="AD167" s="26">
        <f t="shared" si="15"/>
        <v>0</v>
      </c>
      <c r="AE167" s="26">
        <f t="shared" si="15"/>
        <v>0</v>
      </c>
      <c r="AF167" s="27">
        <f>SUM(C167:AE167)</f>
        <v>2134.8000000000002</v>
      </c>
    </row>
    <row r="168" spans="2:32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</row>
    <row r="170" spans="2:32" x14ac:dyDescent="0.25">
      <c r="C170" t="s">
        <v>22</v>
      </c>
      <c r="L170" t="s">
        <v>23</v>
      </c>
    </row>
    <row r="171" spans="2:32" ht="18.75" x14ac:dyDescent="0.25">
      <c r="B171" s="1"/>
      <c r="C171" s="1"/>
      <c r="D171" s="1"/>
      <c r="E171" s="2"/>
      <c r="F171" s="2"/>
      <c r="G171" s="1"/>
      <c r="H171" s="3" t="s">
        <v>0</v>
      </c>
      <c r="I171" s="2"/>
      <c r="J171" s="2"/>
      <c r="K171" s="2"/>
      <c r="L171" s="2"/>
      <c r="M171" s="1"/>
      <c r="N171" s="2"/>
      <c r="O171" s="2"/>
      <c r="P171" s="2"/>
      <c r="Q171" s="4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2:32" ht="15.75" x14ac:dyDescent="0.25">
      <c r="B172" s="5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4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2:32" x14ac:dyDescent="0.25">
      <c r="B173" s="1"/>
      <c r="C173" s="2"/>
      <c r="D173" s="6"/>
      <c r="E173" s="6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4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2:32" ht="15.75" x14ac:dyDescent="0.25">
      <c r="B174" s="7" t="s">
        <v>81</v>
      </c>
      <c r="C174" s="8"/>
      <c r="D174" s="2"/>
      <c r="E174" s="2"/>
      <c r="F174" s="2"/>
      <c r="G174" s="1"/>
      <c r="H174" s="2"/>
      <c r="I174" s="2"/>
      <c r="J174" s="2"/>
      <c r="K174" s="2"/>
      <c r="L174" s="2"/>
      <c r="M174" s="2"/>
      <c r="N174" s="1"/>
      <c r="O174" s="1"/>
      <c r="P174" s="2"/>
      <c r="Q174" s="1"/>
      <c r="R174" s="1"/>
      <c r="S174" s="2" t="s">
        <v>1</v>
      </c>
      <c r="T174" s="1"/>
      <c r="U174" s="1"/>
      <c r="V174" s="1"/>
      <c r="W174" s="1"/>
      <c r="X174" s="1"/>
      <c r="Y174" s="1"/>
      <c r="Z174" s="1"/>
      <c r="AA174" s="1" t="s">
        <v>2</v>
      </c>
      <c r="AB174" s="1"/>
      <c r="AC174" s="1"/>
      <c r="AD174" s="1"/>
      <c r="AE174" s="1"/>
    </row>
    <row r="175" spans="2:32" x14ac:dyDescent="0.25">
      <c r="B175" s="1" t="s">
        <v>34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4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2:32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9"/>
      <c r="N176" s="2"/>
      <c r="O176" s="2"/>
      <c r="P176" s="2"/>
      <c r="Q176" s="4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2:32" ht="15.75" x14ac:dyDescent="0.25">
      <c r="B177" s="9"/>
      <c r="C177" s="10"/>
      <c r="D177" s="11"/>
      <c r="E177" s="12" t="s">
        <v>3</v>
      </c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4"/>
      <c r="R177" s="11"/>
      <c r="S177" s="11"/>
      <c r="T177" s="11"/>
      <c r="U177" s="15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</row>
    <row r="178" spans="2:32" ht="17.45" customHeight="1" x14ac:dyDescent="0.25">
      <c r="B178" s="17"/>
      <c r="C178" s="30" t="s">
        <v>4</v>
      </c>
      <c r="D178" s="31"/>
      <c r="E178" s="31"/>
      <c r="F178" s="31"/>
      <c r="G178" s="31"/>
      <c r="H178" s="31"/>
      <c r="I178" s="31"/>
      <c r="J178" s="31"/>
      <c r="K178" s="31"/>
      <c r="L178" s="31"/>
      <c r="M178" s="31" t="s">
        <v>90</v>
      </c>
      <c r="N178" s="31"/>
      <c r="O178" s="31"/>
      <c r="P178" s="31"/>
      <c r="Q178" s="31"/>
      <c r="R178" s="31"/>
      <c r="S178" s="31"/>
      <c r="T178" s="31"/>
      <c r="U178" s="31"/>
      <c r="V178" s="30" t="s">
        <v>91</v>
      </c>
      <c r="W178" s="31"/>
      <c r="X178" s="31"/>
      <c r="Y178" s="31"/>
      <c r="Z178" s="31"/>
      <c r="AA178" s="31"/>
      <c r="AB178" s="31"/>
      <c r="AC178" s="31"/>
      <c r="AD178" s="31"/>
      <c r="AE178" s="31"/>
    </row>
    <row r="179" spans="2:32" ht="48" x14ac:dyDescent="0.25">
      <c r="B179" s="18">
        <v>19</v>
      </c>
      <c r="C179" s="19" t="s">
        <v>5</v>
      </c>
      <c r="D179" s="19" t="s">
        <v>38</v>
      </c>
      <c r="E179" s="19" t="s">
        <v>6</v>
      </c>
      <c r="F179" s="19" t="s">
        <v>39</v>
      </c>
      <c r="G179" s="19" t="s">
        <v>15</v>
      </c>
      <c r="H179" s="19" t="s">
        <v>9</v>
      </c>
      <c r="I179" s="19" t="s">
        <v>10</v>
      </c>
      <c r="J179" s="19" t="s">
        <v>7</v>
      </c>
      <c r="K179" s="19" t="s">
        <v>40</v>
      </c>
      <c r="L179" s="19" t="s">
        <v>41</v>
      </c>
      <c r="M179" s="19" t="s">
        <v>13</v>
      </c>
      <c r="N179" s="20" t="s">
        <v>42</v>
      </c>
      <c r="O179" s="20" t="s">
        <v>28</v>
      </c>
      <c r="P179" s="22" t="s">
        <v>11</v>
      </c>
      <c r="Q179" s="20" t="s">
        <v>8</v>
      </c>
      <c r="R179" s="22" t="s">
        <v>14</v>
      </c>
      <c r="S179" s="20" t="s">
        <v>17</v>
      </c>
      <c r="T179" s="20" t="s">
        <v>16</v>
      </c>
      <c r="U179" s="22" t="s">
        <v>43</v>
      </c>
      <c r="V179" s="20" t="s">
        <v>44</v>
      </c>
      <c r="W179" s="22" t="s">
        <v>18</v>
      </c>
      <c r="X179" s="20" t="s">
        <v>45</v>
      </c>
      <c r="Y179" s="22" t="s">
        <v>46</v>
      </c>
      <c r="Z179" s="20" t="s">
        <v>30</v>
      </c>
      <c r="AA179" s="22" t="s">
        <v>47</v>
      </c>
      <c r="AB179" s="20" t="s">
        <v>36</v>
      </c>
      <c r="AC179" s="19" t="s">
        <v>25</v>
      </c>
      <c r="AD179" s="19" t="s">
        <v>48</v>
      </c>
      <c r="AE179" s="19" t="s">
        <v>49</v>
      </c>
    </row>
    <row r="180" spans="2:32" x14ac:dyDescent="0.25">
      <c r="B180" s="21" t="s">
        <v>54</v>
      </c>
      <c r="C180" s="20"/>
      <c r="D180" s="20"/>
      <c r="E180" s="20"/>
      <c r="F180" s="23">
        <v>500</v>
      </c>
      <c r="G180" s="23"/>
      <c r="H180" s="23">
        <v>300</v>
      </c>
      <c r="I180" s="20">
        <v>300</v>
      </c>
      <c r="J180" s="23"/>
      <c r="K180" s="23"/>
      <c r="L180" s="23">
        <v>500</v>
      </c>
      <c r="M180" s="23">
        <v>100</v>
      </c>
      <c r="N180" s="20"/>
      <c r="O180" s="20"/>
      <c r="P180" s="20"/>
      <c r="Q180" s="23">
        <v>1500</v>
      </c>
      <c r="R180" s="20"/>
      <c r="S180" s="23">
        <v>200</v>
      </c>
      <c r="T180" s="23"/>
      <c r="U180" s="23">
        <v>200</v>
      </c>
      <c r="V180" s="20">
        <v>100</v>
      </c>
      <c r="W180" s="20"/>
      <c r="X180" s="20"/>
      <c r="Y180" s="23"/>
      <c r="Z180" s="20"/>
      <c r="AA180" s="23"/>
      <c r="AB180" s="23"/>
      <c r="AC180" s="23">
        <v>100</v>
      </c>
      <c r="AD180" s="23"/>
      <c r="AE180" s="23"/>
    </row>
    <row r="181" spans="2:32" ht="24" x14ac:dyDescent="0.25">
      <c r="B181" s="21" t="s">
        <v>37</v>
      </c>
      <c r="C181" s="20"/>
      <c r="D181" s="20"/>
      <c r="E181" s="20"/>
      <c r="F181" s="23">
        <v>2000</v>
      </c>
      <c r="G181" s="23"/>
      <c r="H181" s="23">
        <v>200</v>
      </c>
      <c r="I181" s="20"/>
      <c r="J181" s="23"/>
      <c r="K181" s="23"/>
      <c r="L181" s="23"/>
      <c r="M181" s="23"/>
      <c r="N181" s="23"/>
      <c r="O181" s="20"/>
      <c r="P181" s="20"/>
      <c r="Q181" s="23"/>
      <c r="R181" s="20"/>
      <c r="S181" s="23"/>
      <c r="T181" s="23"/>
      <c r="U181" s="23">
        <v>281</v>
      </c>
      <c r="V181" s="20"/>
      <c r="W181" s="20"/>
      <c r="X181" s="20"/>
      <c r="Y181" s="23"/>
      <c r="Z181" s="20"/>
      <c r="AA181" s="23"/>
      <c r="AB181" s="23"/>
      <c r="AC181" s="23">
        <v>100</v>
      </c>
      <c r="AD181" s="23"/>
      <c r="AE181" s="23"/>
    </row>
    <row r="182" spans="2:32" x14ac:dyDescent="0.25">
      <c r="B182" s="21" t="s">
        <v>36</v>
      </c>
      <c r="C182" s="20"/>
      <c r="D182" s="20"/>
      <c r="E182" s="20"/>
      <c r="F182" s="23"/>
      <c r="G182" s="23"/>
      <c r="H182" s="23"/>
      <c r="I182" s="20"/>
      <c r="J182" s="23"/>
      <c r="K182" s="23"/>
      <c r="L182" s="23"/>
      <c r="M182" s="23"/>
      <c r="N182" s="23"/>
      <c r="O182" s="20"/>
      <c r="P182" s="20"/>
      <c r="Q182" s="23"/>
      <c r="R182" s="20"/>
      <c r="S182" s="23"/>
      <c r="T182" s="23"/>
      <c r="U182" s="23"/>
      <c r="V182" s="20"/>
      <c r="W182" s="20"/>
      <c r="X182" s="20"/>
      <c r="Y182" s="23"/>
      <c r="Z182" s="20"/>
      <c r="AA182" s="23"/>
      <c r="AB182" s="23">
        <v>1500</v>
      </c>
      <c r="AC182" s="23"/>
      <c r="AD182" s="23"/>
      <c r="AE182" s="23"/>
    </row>
    <row r="183" spans="2:32" x14ac:dyDescent="0.25">
      <c r="B183" s="24" t="s">
        <v>94</v>
      </c>
      <c r="C183" s="23"/>
      <c r="D183" s="23"/>
      <c r="E183" s="23"/>
      <c r="F183" s="23"/>
      <c r="G183" s="23"/>
      <c r="H183" s="23"/>
      <c r="I183" s="23"/>
      <c r="J183" s="23">
        <v>500</v>
      </c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>
        <v>300</v>
      </c>
      <c r="AB183" s="23"/>
      <c r="AC183" s="23"/>
      <c r="AD183" s="23"/>
      <c r="AE183" s="23"/>
    </row>
    <row r="184" spans="2:32" x14ac:dyDescent="0.25">
      <c r="B184" s="24" t="s">
        <v>12</v>
      </c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>
        <v>3420</v>
      </c>
      <c r="AE184" s="23"/>
    </row>
    <row r="185" spans="2:32" x14ac:dyDescent="0.25">
      <c r="B185" s="25" t="s">
        <v>19</v>
      </c>
      <c r="C185" s="26">
        <f t="shared" ref="C185:AE185" si="16">C180+C181+C182+C183+C184</f>
        <v>0</v>
      </c>
      <c r="D185" s="26">
        <f t="shared" si="16"/>
        <v>0</v>
      </c>
      <c r="E185" s="26">
        <f t="shared" si="16"/>
        <v>0</v>
      </c>
      <c r="F185" s="26">
        <f t="shared" si="16"/>
        <v>2500</v>
      </c>
      <c r="G185" s="26">
        <f t="shared" si="16"/>
        <v>0</v>
      </c>
      <c r="H185" s="26">
        <f t="shared" si="16"/>
        <v>500</v>
      </c>
      <c r="I185" s="26">
        <f t="shared" si="16"/>
        <v>300</v>
      </c>
      <c r="J185" s="26">
        <f t="shared" si="16"/>
        <v>500</v>
      </c>
      <c r="K185" s="26">
        <f t="shared" si="16"/>
        <v>0</v>
      </c>
      <c r="L185" s="26">
        <f t="shared" si="16"/>
        <v>500</v>
      </c>
      <c r="M185" s="26">
        <f t="shared" si="16"/>
        <v>100</v>
      </c>
      <c r="N185" s="26">
        <f t="shared" si="16"/>
        <v>0</v>
      </c>
      <c r="O185" s="26">
        <f t="shared" si="16"/>
        <v>0</v>
      </c>
      <c r="P185" s="26">
        <f t="shared" si="16"/>
        <v>0</v>
      </c>
      <c r="Q185" s="26">
        <f t="shared" si="16"/>
        <v>1500</v>
      </c>
      <c r="R185" s="26">
        <f t="shared" si="16"/>
        <v>0</v>
      </c>
      <c r="S185" s="26">
        <f t="shared" si="16"/>
        <v>200</v>
      </c>
      <c r="T185" s="26">
        <f t="shared" si="16"/>
        <v>0</v>
      </c>
      <c r="U185" s="26">
        <f t="shared" si="16"/>
        <v>481</v>
      </c>
      <c r="V185" s="26">
        <f t="shared" si="16"/>
        <v>100</v>
      </c>
      <c r="W185" s="26">
        <f t="shared" si="16"/>
        <v>0</v>
      </c>
      <c r="X185" s="26">
        <f t="shared" si="16"/>
        <v>0</v>
      </c>
      <c r="Y185" s="26">
        <f t="shared" si="16"/>
        <v>0</v>
      </c>
      <c r="Z185" s="26">
        <f t="shared" si="16"/>
        <v>0</v>
      </c>
      <c r="AA185" s="26">
        <f t="shared" si="16"/>
        <v>300</v>
      </c>
      <c r="AB185" s="26">
        <f t="shared" si="16"/>
        <v>1500</v>
      </c>
      <c r="AC185" s="26">
        <f t="shared" si="16"/>
        <v>200</v>
      </c>
      <c r="AD185" s="26">
        <f t="shared" si="16"/>
        <v>3420</v>
      </c>
      <c r="AE185" s="26">
        <f t="shared" si="16"/>
        <v>0</v>
      </c>
    </row>
    <row r="186" spans="2:32" x14ac:dyDescent="0.25">
      <c r="B186" s="24" t="s">
        <v>20</v>
      </c>
      <c r="C186" s="23">
        <v>125</v>
      </c>
      <c r="D186" s="23">
        <v>60</v>
      </c>
      <c r="E186" s="23">
        <v>40</v>
      </c>
      <c r="F186" s="23">
        <v>55</v>
      </c>
      <c r="G186" s="23">
        <v>45</v>
      </c>
      <c r="H186" s="23">
        <v>35</v>
      </c>
      <c r="I186" s="23">
        <v>70</v>
      </c>
      <c r="J186" s="23">
        <v>678</v>
      </c>
      <c r="K186" s="23">
        <v>100</v>
      </c>
      <c r="L186" s="23">
        <v>63</v>
      </c>
      <c r="M186" s="23">
        <v>85</v>
      </c>
      <c r="N186" s="23">
        <v>68</v>
      </c>
      <c r="O186" s="23">
        <v>143</v>
      </c>
      <c r="P186" s="23">
        <v>420</v>
      </c>
      <c r="Q186" s="23">
        <v>220</v>
      </c>
      <c r="R186" s="23">
        <v>320</v>
      </c>
      <c r="S186" s="23">
        <v>240</v>
      </c>
      <c r="T186" s="23">
        <v>290</v>
      </c>
      <c r="U186" s="23">
        <v>600</v>
      </c>
      <c r="V186" s="23">
        <v>200</v>
      </c>
      <c r="W186" s="23">
        <v>1200</v>
      </c>
      <c r="X186" s="23">
        <v>145</v>
      </c>
      <c r="Y186" s="23">
        <v>180</v>
      </c>
      <c r="Z186" s="23">
        <v>150</v>
      </c>
      <c r="AA186" s="23">
        <v>65</v>
      </c>
      <c r="AB186" s="23">
        <v>56</v>
      </c>
      <c r="AC186" s="23">
        <v>15</v>
      </c>
      <c r="AD186" s="23">
        <v>230</v>
      </c>
      <c r="AE186" s="23"/>
    </row>
    <row r="187" spans="2:32" x14ac:dyDescent="0.25">
      <c r="B187" s="25" t="s">
        <v>21</v>
      </c>
      <c r="C187" s="26">
        <f>C185*C186/1000</f>
        <v>0</v>
      </c>
      <c r="D187" s="26">
        <f t="shared" ref="D187:AE187" si="17">D185*D186/1000</f>
        <v>0</v>
      </c>
      <c r="E187" s="26">
        <f t="shared" si="17"/>
        <v>0</v>
      </c>
      <c r="F187" s="26">
        <f t="shared" si="17"/>
        <v>137.5</v>
      </c>
      <c r="G187" s="26">
        <f t="shared" si="17"/>
        <v>0</v>
      </c>
      <c r="H187" s="26">
        <f t="shared" si="17"/>
        <v>17.5</v>
      </c>
      <c r="I187" s="26">
        <f t="shared" si="17"/>
        <v>21</v>
      </c>
      <c r="J187" s="26">
        <f t="shared" si="17"/>
        <v>339</v>
      </c>
      <c r="K187" s="26">
        <f t="shared" si="17"/>
        <v>0</v>
      </c>
      <c r="L187" s="26">
        <f t="shared" si="17"/>
        <v>31.5</v>
      </c>
      <c r="M187" s="26">
        <f t="shared" si="17"/>
        <v>8.5</v>
      </c>
      <c r="N187" s="26">
        <f t="shared" si="17"/>
        <v>0</v>
      </c>
      <c r="O187" s="26">
        <f t="shared" si="17"/>
        <v>0</v>
      </c>
      <c r="P187" s="26">
        <f t="shared" si="17"/>
        <v>0</v>
      </c>
      <c r="Q187" s="26">
        <f t="shared" si="17"/>
        <v>330</v>
      </c>
      <c r="R187" s="26">
        <f t="shared" si="17"/>
        <v>0</v>
      </c>
      <c r="S187" s="26">
        <f t="shared" si="17"/>
        <v>48</v>
      </c>
      <c r="T187" s="26">
        <f t="shared" si="17"/>
        <v>0</v>
      </c>
      <c r="U187" s="26">
        <f t="shared" si="17"/>
        <v>288.60000000000002</v>
      </c>
      <c r="V187" s="26">
        <f t="shared" si="17"/>
        <v>20</v>
      </c>
      <c r="W187" s="26">
        <f t="shared" si="17"/>
        <v>0</v>
      </c>
      <c r="X187" s="26">
        <f t="shared" si="17"/>
        <v>0</v>
      </c>
      <c r="Y187" s="26">
        <f t="shared" si="17"/>
        <v>0</v>
      </c>
      <c r="Z187" s="26">
        <f t="shared" si="17"/>
        <v>0</v>
      </c>
      <c r="AA187" s="26">
        <f t="shared" si="17"/>
        <v>19.5</v>
      </c>
      <c r="AB187" s="26">
        <f t="shared" si="17"/>
        <v>84</v>
      </c>
      <c r="AC187" s="26">
        <f t="shared" si="17"/>
        <v>3</v>
      </c>
      <c r="AD187" s="26">
        <f t="shared" si="17"/>
        <v>786.6</v>
      </c>
      <c r="AE187" s="26">
        <f t="shared" si="17"/>
        <v>0</v>
      </c>
      <c r="AF187" s="27">
        <f>SUM(C187:AE187)</f>
        <v>2134.6999999999998</v>
      </c>
    </row>
    <row r="188" spans="2:32" x14ac:dyDescent="0.25"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</row>
    <row r="190" spans="2:32" x14ac:dyDescent="0.25">
      <c r="C190" t="s">
        <v>22</v>
      </c>
      <c r="L190" t="s">
        <v>23</v>
      </c>
    </row>
    <row r="194" spans="2:31" ht="18.75" x14ac:dyDescent="0.25">
      <c r="B194" s="1"/>
      <c r="C194" s="1"/>
      <c r="D194" s="1"/>
      <c r="E194" s="2"/>
      <c r="F194" s="2"/>
      <c r="G194" s="1"/>
      <c r="H194" s="3" t="s">
        <v>0</v>
      </c>
      <c r="I194" s="2"/>
      <c r="J194" s="2"/>
      <c r="K194" s="2"/>
      <c r="L194" s="2"/>
      <c r="M194" s="1"/>
      <c r="N194" s="2"/>
      <c r="O194" s="2"/>
      <c r="P194" s="2"/>
      <c r="Q194" s="4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2:31" ht="15.75" x14ac:dyDescent="0.25">
      <c r="B195" s="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4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2:31" x14ac:dyDescent="0.25">
      <c r="B196" s="1"/>
      <c r="C196" s="2"/>
      <c r="D196" s="6"/>
      <c r="E196" s="6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4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2:31" ht="15.75" x14ac:dyDescent="0.25">
      <c r="B197" s="7" t="s">
        <v>82</v>
      </c>
      <c r="C197" s="8"/>
      <c r="D197" s="2"/>
      <c r="E197" s="2"/>
      <c r="F197" s="2"/>
      <c r="G197" s="1"/>
      <c r="H197" s="2"/>
      <c r="I197" s="2"/>
      <c r="J197" s="2"/>
      <c r="K197" s="2"/>
      <c r="L197" s="2"/>
      <c r="M197" s="2"/>
      <c r="N197" s="1"/>
      <c r="O197" s="1"/>
      <c r="P197" s="2"/>
      <c r="Q197" s="1"/>
      <c r="R197" s="1"/>
      <c r="S197" s="2" t="s">
        <v>1</v>
      </c>
      <c r="T197" s="1"/>
      <c r="U197" s="1"/>
      <c r="V197" s="1"/>
      <c r="W197" s="1"/>
      <c r="X197" s="1"/>
      <c r="Y197" s="1"/>
      <c r="Z197" s="1"/>
      <c r="AA197" s="1" t="s">
        <v>2</v>
      </c>
      <c r="AB197" s="1"/>
      <c r="AC197" s="1"/>
      <c r="AD197" s="1"/>
      <c r="AE197" s="1"/>
    </row>
    <row r="198" spans="2:31" x14ac:dyDescent="0.25">
      <c r="B198" s="1" t="s">
        <v>35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4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2:3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9"/>
      <c r="N199" s="2"/>
      <c r="O199" s="2"/>
      <c r="P199" s="2"/>
      <c r="Q199" s="4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2:31" ht="15.75" x14ac:dyDescent="0.25">
      <c r="B200" s="9"/>
      <c r="C200" s="10"/>
      <c r="D200" s="11"/>
      <c r="E200" s="12" t="s">
        <v>3</v>
      </c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4"/>
      <c r="R200" s="11"/>
      <c r="S200" s="11"/>
      <c r="T200" s="11"/>
      <c r="U200" s="15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</row>
    <row r="201" spans="2:31" x14ac:dyDescent="0.25">
      <c r="B201" s="17"/>
      <c r="C201" s="30" t="s">
        <v>4</v>
      </c>
      <c r="D201" s="31"/>
      <c r="E201" s="31"/>
      <c r="F201" s="31"/>
      <c r="G201" s="31"/>
      <c r="H201" s="31"/>
      <c r="I201" s="31"/>
      <c r="J201" s="31"/>
      <c r="K201" s="31"/>
      <c r="L201" s="31"/>
      <c r="M201" s="31" t="s">
        <v>90</v>
      </c>
      <c r="N201" s="31"/>
      <c r="O201" s="31"/>
      <c r="P201" s="31"/>
      <c r="Q201" s="31"/>
      <c r="R201" s="31"/>
      <c r="S201" s="31"/>
      <c r="T201" s="31"/>
      <c r="U201" s="31"/>
      <c r="V201" s="30" t="s">
        <v>91</v>
      </c>
      <c r="W201" s="31"/>
      <c r="X201" s="31"/>
      <c r="Y201" s="31"/>
      <c r="Z201" s="31"/>
      <c r="AA201" s="31"/>
      <c r="AB201" s="31"/>
      <c r="AC201" s="31"/>
      <c r="AD201" s="31"/>
      <c r="AE201" s="31"/>
    </row>
    <row r="202" spans="2:31" ht="48" x14ac:dyDescent="0.25">
      <c r="B202" s="18">
        <v>20</v>
      </c>
      <c r="C202" s="19" t="s">
        <v>5</v>
      </c>
      <c r="D202" s="19" t="s">
        <v>38</v>
      </c>
      <c r="E202" s="19" t="s">
        <v>6</v>
      </c>
      <c r="F202" s="19" t="s">
        <v>39</v>
      </c>
      <c r="G202" s="19" t="s">
        <v>15</v>
      </c>
      <c r="H202" s="19" t="s">
        <v>9</v>
      </c>
      <c r="I202" s="19" t="s">
        <v>10</v>
      </c>
      <c r="J202" s="19" t="s">
        <v>7</v>
      </c>
      <c r="K202" s="19" t="s">
        <v>40</v>
      </c>
      <c r="L202" s="19" t="s">
        <v>41</v>
      </c>
      <c r="M202" s="19" t="s">
        <v>13</v>
      </c>
      <c r="N202" s="20" t="s">
        <v>42</v>
      </c>
      <c r="O202" s="20" t="s">
        <v>28</v>
      </c>
      <c r="P202" s="22" t="s">
        <v>11</v>
      </c>
      <c r="Q202" s="20" t="s">
        <v>8</v>
      </c>
      <c r="R202" s="22" t="s">
        <v>14</v>
      </c>
      <c r="S202" s="20" t="s">
        <v>17</v>
      </c>
      <c r="T202" s="20" t="s">
        <v>16</v>
      </c>
      <c r="U202" s="22" t="s">
        <v>43</v>
      </c>
      <c r="V202" s="20" t="s">
        <v>44</v>
      </c>
      <c r="W202" s="22" t="s">
        <v>18</v>
      </c>
      <c r="X202" s="20" t="s">
        <v>45</v>
      </c>
      <c r="Y202" s="22" t="s">
        <v>46</v>
      </c>
      <c r="Z202" s="20" t="s">
        <v>30</v>
      </c>
      <c r="AA202" s="22" t="s">
        <v>47</v>
      </c>
      <c r="AB202" s="20" t="s">
        <v>36</v>
      </c>
      <c r="AC202" s="19" t="s">
        <v>25</v>
      </c>
      <c r="AD202" s="19" t="s">
        <v>48</v>
      </c>
      <c r="AE202" s="19" t="s">
        <v>49</v>
      </c>
    </row>
    <row r="203" spans="2:31" x14ac:dyDescent="0.25">
      <c r="B203" s="21" t="s">
        <v>24</v>
      </c>
      <c r="C203" s="20"/>
      <c r="D203" s="20">
        <v>1000</v>
      </c>
      <c r="E203" s="20"/>
      <c r="F203" s="23">
        <v>1000</v>
      </c>
      <c r="G203" s="23"/>
      <c r="H203" s="23">
        <v>400</v>
      </c>
      <c r="I203" s="20">
        <v>400</v>
      </c>
      <c r="J203" s="23"/>
      <c r="K203" s="23"/>
      <c r="L203" s="23"/>
      <c r="M203" s="23"/>
      <c r="N203" s="20"/>
      <c r="O203" s="20"/>
      <c r="P203" s="20">
        <v>1330</v>
      </c>
      <c r="Q203" s="23"/>
      <c r="R203" s="20"/>
      <c r="S203" s="23">
        <v>100</v>
      </c>
      <c r="T203" s="23"/>
      <c r="U203" s="23">
        <v>200</v>
      </c>
      <c r="V203" s="20">
        <v>100</v>
      </c>
      <c r="W203" s="20"/>
      <c r="X203" s="20"/>
      <c r="Y203" s="23"/>
      <c r="Z203" s="20"/>
      <c r="AA203" s="23"/>
      <c r="AB203" s="23"/>
      <c r="AC203" s="23">
        <v>100</v>
      </c>
      <c r="AD203" s="23"/>
      <c r="AE203" s="23"/>
    </row>
    <row r="204" spans="2:31" x14ac:dyDescent="0.25">
      <c r="B204" s="21" t="s">
        <v>26</v>
      </c>
      <c r="C204" s="20"/>
      <c r="D204" s="20"/>
      <c r="E204" s="20"/>
      <c r="F204" s="23">
        <v>500</v>
      </c>
      <c r="G204" s="23"/>
      <c r="H204" s="23">
        <v>200</v>
      </c>
      <c r="I204" s="20"/>
      <c r="J204" s="23"/>
      <c r="K204" s="23"/>
      <c r="L204" s="23"/>
      <c r="M204" s="23"/>
      <c r="N204" s="23"/>
      <c r="O204" s="20"/>
      <c r="P204" s="20"/>
      <c r="Q204" s="23"/>
      <c r="R204" s="20">
        <v>2000</v>
      </c>
      <c r="S204" s="23"/>
      <c r="T204" s="23"/>
      <c r="U204" s="23"/>
      <c r="V204" s="20">
        <v>100</v>
      </c>
      <c r="W204" s="20"/>
      <c r="X204" s="20"/>
      <c r="Y204" s="23"/>
      <c r="Z204" s="20"/>
      <c r="AA204" s="23"/>
      <c r="AB204" s="23"/>
      <c r="AC204" s="23">
        <v>125</v>
      </c>
      <c r="AD204" s="23"/>
      <c r="AE204" s="23"/>
    </row>
    <row r="205" spans="2:31" x14ac:dyDescent="0.25">
      <c r="B205" s="21" t="s">
        <v>36</v>
      </c>
      <c r="C205" s="20"/>
      <c r="D205" s="20"/>
      <c r="E205" s="20"/>
      <c r="F205" s="23"/>
      <c r="G205" s="23"/>
      <c r="H205" s="23"/>
      <c r="I205" s="20"/>
      <c r="J205" s="23"/>
      <c r="K205" s="23"/>
      <c r="L205" s="23"/>
      <c r="M205" s="23"/>
      <c r="N205" s="23"/>
      <c r="O205" s="20"/>
      <c r="P205" s="20"/>
      <c r="Q205" s="23"/>
      <c r="R205" s="20"/>
      <c r="S205" s="23"/>
      <c r="T205" s="23"/>
      <c r="U205" s="23"/>
      <c r="V205" s="20"/>
      <c r="W205" s="20"/>
      <c r="X205" s="20"/>
      <c r="Y205" s="23"/>
      <c r="Z205" s="20"/>
      <c r="AA205" s="23"/>
      <c r="AB205" s="23">
        <v>1500</v>
      </c>
      <c r="AC205" s="23"/>
      <c r="AD205" s="23"/>
      <c r="AE205" s="23"/>
    </row>
    <row r="206" spans="2:31" x14ac:dyDescent="0.25">
      <c r="B206" s="24" t="s">
        <v>57</v>
      </c>
      <c r="C206" s="23"/>
      <c r="D206" s="23"/>
      <c r="E206" s="23"/>
      <c r="F206" s="23"/>
      <c r="G206" s="23"/>
      <c r="H206" s="23"/>
      <c r="I206" s="23"/>
      <c r="J206" s="23">
        <v>650</v>
      </c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>
        <v>500</v>
      </c>
      <c r="AB206" s="23"/>
      <c r="AC206" s="23"/>
      <c r="AD206" s="23"/>
      <c r="AE206" s="23"/>
    </row>
    <row r="207" spans="2:31" x14ac:dyDescent="0.25">
      <c r="B207" s="24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</row>
    <row r="208" spans="2:31" x14ac:dyDescent="0.25">
      <c r="B208" s="25" t="s">
        <v>19</v>
      </c>
      <c r="C208" s="26">
        <f t="shared" ref="C208:AE208" si="18">C203+C204+C205+C206+C207</f>
        <v>0</v>
      </c>
      <c r="D208" s="26">
        <f t="shared" si="18"/>
        <v>1000</v>
      </c>
      <c r="E208" s="26">
        <f t="shared" si="18"/>
        <v>0</v>
      </c>
      <c r="F208" s="26">
        <f t="shared" si="18"/>
        <v>1500</v>
      </c>
      <c r="G208" s="26">
        <f t="shared" si="18"/>
        <v>0</v>
      </c>
      <c r="H208" s="26">
        <f t="shared" si="18"/>
        <v>600</v>
      </c>
      <c r="I208" s="26">
        <f t="shared" si="18"/>
        <v>400</v>
      </c>
      <c r="J208" s="26">
        <f t="shared" si="18"/>
        <v>650</v>
      </c>
      <c r="K208" s="26">
        <f t="shared" si="18"/>
        <v>0</v>
      </c>
      <c r="L208" s="26">
        <f t="shared" si="18"/>
        <v>0</v>
      </c>
      <c r="M208" s="26">
        <f t="shared" si="18"/>
        <v>0</v>
      </c>
      <c r="N208" s="26">
        <f t="shared" si="18"/>
        <v>0</v>
      </c>
      <c r="O208" s="26">
        <f t="shared" si="18"/>
        <v>0</v>
      </c>
      <c r="P208" s="26">
        <f t="shared" si="18"/>
        <v>1330</v>
      </c>
      <c r="Q208" s="26">
        <f t="shared" si="18"/>
        <v>0</v>
      </c>
      <c r="R208" s="26">
        <f t="shared" si="18"/>
        <v>2000</v>
      </c>
      <c r="S208" s="26">
        <f t="shared" si="18"/>
        <v>100</v>
      </c>
      <c r="T208" s="26">
        <f t="shared" si="18"/>
        <v>0</v>
      </c>
      <c r="U208" s="26">
        <f t="shared" si="18"/>
        <v>200</v>
      </c>
      <c r="V208" s="26">
        <f t="shared" si="18"/>
        <v>200</v>
      </c>
      <c r="W208" s="26">
        <f t="shared" si="18"/>
        <v>0</v>
      </c>
      <c r="X208" s="26">
        <f t="shared" si="18"/>
        <v>0</v>
      </c>
      <c r="Y208" s="26">
        <f t="shared" si="18"/>
        <v>0</v>
      </c>
      <c r="Z208" s="26">
        <f t="shared" si="18"/>
        <v>0</v>
      </c>
      <c r="AA208" s="26">
        <f t="shared" si="18"/>
        <v>500</v>
      </c>
      <c r="AB208" s="26">
        <f t="shared" si="18"/>
        <v>1500</v>
      </c>
      <c r="AC208" s="26">
        <f t="shared" si="18"/>
        <v>225</v>
      </c>
      <c r="AD208" s="26">
        <f t="shared" si="18"/>
        <v>0</v>
      </c>
      <c r="AE208" s="26">
        <f t="shared" si="18"/>
        <v>0</v>
      </c>
    </row>
    <row r="209" spans="2:32" x14ac:dyDescent="0.25">
      <c r="B209" s="24" t="s">
        <v>20</v>
      </c>
      <c r="C209" s="23">
        <v>125</v>
      </c>
      <c r="D209" s="23">
        <v>60</v>
      </c>
      <c r="E209" s="23">
        <v>40</v>
      </c>
      <c r="F209" s="23">
        <v>55</v>
      </c>
      <c r="G209" s="23">
        <v>45</v>
      </c>
      <c r="H209" s="23">
        <v>35</v>
      </c>
      <c r="I209" s="23">
        <v>70</v>
      </c>
      <c r="J209" s="23">
        <v>678</v>
      </c>
      <c r="K209" s="23">
        <v>100</v>
      </c>
      <c r="L209" s="23">
        <v>63</v>
      </c>
      <c r="M209" s="23">
        <v>85</v>
      </c>
      <c r="N209" s="23">
        <v>68</v>
      </c>
      <c r="O209" s="23">
        <v>143</v>
      </c>
      <c r="P209" s="23">
        <v>420</v>
      </c>
      <c r="Q209" s="23">
        <v>220</v>
      </c>
      <c r="R209" s="23">
        <v>320</v>
      </c>
      <c r="S209" s="23">
        <v>240</v>
      </c>
      <c r="T209" s="23">
        <v>290</v>
      </c>
      <c r="U209" s="23">
        <v>600</v>
      </c>
      <c r="V209" s="23">
        <v>200</v>
      </c>
      <c r="W209" s="23">
        <v>1200</v>
      </c>
      <c r="X209" s="23">
        <v>145</v>
      </c>
      <c r="Y209" s="23">
        <v>180</v>
      </c>
      <c r="Z209" s="23">
        <v>150</v>
      </c>
      <c r="AA209" s="23">
        <v>65</v>
      </c>
      <c r="AB209" s="23">
        <v>56</v>
      </c>
      <c r="AC209" s="23">
        <v>15</v>
      </c>
      <c r="AD209" s="23">
        <v>230</v>
      </c>
      <c r="AE209" s="23"/>
    </row>
    <row r="210" spans="2:32" x14ac:dyDescent="0.25">
      <c r="B210" s="25" t="s">
        <v>21</v>
      </c>
      <c r="C210" s="26">
        <f>C208*C209/1000</f>
        <v>0</v>
      </c>
      <c r="D210" s="26">
        <f t="shared" ref="D210:AE210" si="19">D208*D209/1000</f>
        <v>60</v>
      </c>
      <c r="E210" s="26">
        <f t="shared" si="19"/>
        <v>0</v>
      </c>
      <c r="F210" s="26">
        <f t="shared" si="19"/>
        <v>82.5</v>
      </c>
      <c r="G210" s="26">
        <f t="shared" si="19"/>
        <v>0</v>
      </c>
      <c r="H210" s="26">
        <f t="shared" si="19"/>
        <v>21</v>
      </c>
      <c r="I210" s="26">
        <f t="shared" si="19"/>
        <v>28</v>
      </c>
      <c r="J210" s="26">
        <f t="shared" si="19"/>
        <v>440.7</v>
      </c>
      <c r="K210" s="26">
        <f t="shared" si="19"/>
        <v>0</v>
      </c>
      <c r="L210" s="26">
        <f t="shared" si="19"/>
        <v>0</v>
      </c>
      <c r="M210" s="26">
        <f t="shared" si="19"/>
        <v>0</v>
      </c>
      <c r="N210" s="26">
        <f t="shared" si="19"/>
        <v>0</v>
      </c>
      <c r="O210" s="26">
        <f t="shared" si="19"/>
        <v>0</v>
      </c>
      <c r="P210" s="26">
        <f t="shared" si="19"/>
        <v>558.6</v>
      </c>
      <c r="Q210" s="26">
        <f t="shared" si="19"/>
        <v>0</v>
      </c>
      <c r="R210" s="26">
        <f t="shared" si="19"/>
        <v>640</v>
      </c>
      <c r="S210" s="26">
        <f t="shared" si="19"/>
        <v>24</v>
      </c>
      <c r="T210" s="26">
        <f t="shared" si="19"/>
        <v>0</v>
      </c>
      <c r="U210" s="26">
        <f t="shared" si="19"/>
        <v>120</v>
      </c>
      <c r="V210" s="26">
        <f t="shared" si="19"/>
        <v>40</v>
      </c>
      <c r="W210" s="26">
        <f t="shared" si="19"/>
        <v>0</v>
      </c>
      <c r="X210" s="26">
        <f t="shared" si="19"/>
        <v>0</v>
      </c>
      <c r="Y210" s="26">
        <f t="shared" si="19"/>
        <v>0</v>
      </c>
      <c r="Z210" s="26">
        <f t="shared" si="19"/>
        <v>0</v>
      </c>
      <c r="AA210" s="26">
        <f t="shared" si="19"/>
        <v>32.5</v>
      </c>
      <c r="AB210" s="26">
        <f t="shared" si="19"/>
        <v>84</v>
      </c>
      <c r="AC210" s="26">
        <f t="shared" si="19"/>
        <v>3.375</v>
      </c>
      <c r="AD210" s="26">
        <f t="shared" si="19"/>
        <v>0</v>
      </c>
      <c r="AE210" s="26">
        <f t="shared" si="19"/>
        <v>0</v>
      </c>
      <c r="AF210" s="27">
        <f>SUM(C210:AE210)</f>
        <v>2134.6750000000002</v>
      </c>
    </row>
    <row r="211" spans="2:32" x14ac:dyDescent="0.25"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</row>
    <row r="213" spans="2:32" x14ac:dyDescent="0.25">
      <c r="C213" t="s">
        <v>22</v>
      </c>
      <c r="L213" t="s">
        <v>23</v>
      </c>
    </row>
    <row r="214" spans="2:32" ht="18.75" x14ac:dyDescent="0.25">
      <c r="B214" s="1"/>
      <c r="C214" s="1"/>
      <c r="D214" s="1"/>
      <c r="E214" s="2"/>
      <c r="F214" s="2"/>
      <c r="G214" s="1"/>
      <c r="H214" s="3" t="s">
        <v>0</v>
      </c>
      <c r="I214" s="2"/>
      <c r="J214" s="2"/>
      <c r="K214" s="2"/>
      <c r="L214" s="2"/>
      <c r="M214" s="1"/>
      <c r="N214" s="2"/>
      <c r="O214" s="2"/>
      <c r="P214" s="2"/>
      <c r="Q214" s="4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2:32" ht="15.75" x14ac:dyDescent="0.25">
      <c r="B215" s="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4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2:32" x14ac:dyDescent="0.25">
      <c r="B216" s="1"/>
      <c r="C216" s="2"/>
      <c r="D216" s="6"/>
      <c r="E216" s="6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4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2:32" ht="15.75" x14ac:dyDescent="0.25">
      <c r="B217" s="7" t="s">
        <v>83</v>
      </c>
      <c r="C217" s="8"/>
      <c r="D217" s="2"/>
      <c r="E217" s="2"/>
      <c r="F217" s="2"/>
      <c r="G217" s="1"/>
      <c r="H217" s="2"/>
      <c r="I217" s="2"/>
      <c r="J217" s="2"/>
      <c r="K217" s="2"/>
      <c r="L217" s="2"/>
      <c r="M217" s="2"/>
      <c r="N217" s="1"/>
      <c r="O217" s="1"/>
      <c r="P217" s="2"/>
      <c r="Q217" s="1"/>
      <c r="R217" s="1"/>
      <c r="S217" s="2" t="s">
        <v>1</v>
      </c>
      <c r="T217" s="1"/>
      <c r="U217" s="1"/>
      <c r="V217" s="1"/>
      <c r="W217" s="1"/>
      <c r="X217" s="1"/>
      <c r="Y217" s="1"/>
      <c r="Z217" s="1"/>
      <c r="AA217" s="1" t="s">
        <v>2</v>
      </c>
      <c r="AB217" s="1"/>
      <c r="AC217" s="1"/>
      <c r="AD217" s="1"/>
      <c r="AE217" s="1"/>
    </row>
    <row r="218" spans="2:32" x14ac:dyDescent="0.25">
      <c r="B218" s="1" t="s">
        <v>27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4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2:32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9"/>
      <c r="N219" s="2"/>
      <c r="O219" s="2"/>
      <c r="P219" s="2"/>
      <c r="Q219" s="4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2:32" ht="15.75" x14ac:dyDescent="0.25">
      <c r="B220" s="9"/>
      <c r="C220" s="10"/>
      <c r="D220" s="11"/>
      <c r="E220" s="12" t="s">
        <v>3</v>
      </c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4"/>
      <c r="R220" s="11"/>
      <c r="S220" s="11"/>
      <c r="T220" s="11"/>
      <c r="U220" s="15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</row>
    <row r="221" spans="2:32" ht="22.9" customHeight="1" x14ac:dyDescent="0.25">
      <c r="B221" s="17"/>
      <c r="C221" s="30" t="s">
        <v>4</v>
      </c>
      <c r="D221" s="31"/>
      <c r="E221" s="31"/>
      <c r="F221" s="31"/>
      <c r="G221" s="31"/>
      <c r="H221" s="31"/>
      <c r="I221" s="31"/>
      <c r="J221" s="31"/>
      <c r="K221" s="31"/>
      <c r="L221" s="31"/>
      <c r="M221" s="31" t="s">
        <v>92</v>
      </c>
      <c r="N221" s="31"/>
      <c r="O221" s="31"/>
      <c r="P221" s="31"/>
      <c r="Q221" s="31"/>
      <c r="R221" s="31"/>
      <c r="S221" s="31"/>
      <c r="T221" s="31"/>
      <c r="U221" s="31"/>
      <c r="V221" s="30" t="s">
        <v>93</v>
      </c>
      <c r="W221" s="31"/>
      <c r="X221" s="31"/>
      <c r="Y221" s="31"/>
      <c r="Z221" s="31"/>
      <c r="AA221" s="31"/>
      <c r="AB221" s="31"/>
      <c r="AC221" s="31"/>
      <c r="AD221" s="31"/>
      <c r="AE221" s="31"/>
    </row>
    <row r="222" spans="2:32" ht="48" x14ac:dyDescent="0.25">
      <c r="B222" s="18">
        <v>21</v>
      </c>
      <c r="C222" s="19" t="s">
        <v>5</v>
      </c>
      <c r="D222" s="19" t="s">
        <v>38</v>
      </c>
      <c r="E222" s="19" t="s">
        <v>6</v>
      </c>
      <c r="F222" s="19" t="s">
        <v>39</v>
      </c>
      <c r="G222" s="19" t="s">
        <v>15</v>
      </c>
      <c r="H222" s="19" t="s">
        <v>9</v>
      </c>
      <c r="I222" s="19" t="s">
        <v>10</v>
      </c>
      <c r="J222" s="19" t="s">
        <v>7</v>
      </c>
      <c r="K222" s="19" t="s">
        <v>40</v>
      </c>
      <c r="L222" s="19" t="s">
        <v>41</v>
      </c>
      <c r="M222" s="19" t="s">
        <v>13</v>
      </c>
      <c r="N222" s="20" t="s">
        <v>42</v>
      </c>
      <c r="O222" s="20" t="s">
        <v>28</v>
      </c>
      <c r="P222" s="22" t="s">
        <v>11</v>
      </c>
      <c r="Q222" s="20" t="s">
        <v>8</v>
      </c>
      <c r="R222" s="22" t="s">
        <v>14</v>
      </c>
      <c r="S222" s="20" t="s">
        <v>17</v>
      </c>
      <c r="T222" s="20" t="s">
        <v>16</v>
      </c>
      <c r="U222" s="22" t="s">
        <v>43</v>
      </c>
      <c r="V222" s="20" t="s">
        <v>44</v>
      </c>
      <c r="W222" s="22" t="s">
        <v>18</v>
      </c>
      <c r="X222" s="20" t="s">
        <v>45</v>
      </c>
      <c r="Y222" s="22" t="s">
        <v>46</v>
      </c>
      <c r="Z222" s="20" t="s">
        <v>30</v>
      </c>
      <c r="AA222" s="22" t="s">
        <v>47</v>
      </c>
      <c r="AB222" s="20" t="s">
        <v>36</v>
      </c>
      <c r="AC222" s="19" t="s">
        <v>25</v>
      </c>
      <c r="AD222" s="19" t="s">
        <v>48</v>
      </c>
      <c r="AE222" s="19" t="s">
        <v>49</v>
      </c>
    </row>
    <row r="223" spans="2:32" x14ac:dyDescent="0.25">
      <c r="B223" s="21" t="s">
        <v>59</v>
      </c>
      <c r="C223" s="20"/>
      <c r="D223" s="20"/>
      <c r="E223" s="20"/>
      <c r="F223" s="23">
        <v>500</v>
      </c>
      <c r="G223" s="23"/>
      <c r="H223" s="23">
        <v>200</v>
      </c>
      <c r="I223" s="20"/>
      <c r="J223" s="23"/>
      <c r="K223" s="23"/>
      <c r="L223" s="23"/>
      <c r="M223" s="23"/>
      <c r="N223" s="20"/>
      <c r="O223" s="20">
        <v>1400</v>
      </c>
      <c r="P223" s="20">
        <v>1472</v>
      </c>
      <c r="Q223" s="23"/>
      <c r="R223" s="20"/>
      <c r="S223" s="23"/>
      <c r="T223" s="23"/>
      <c r="U223" s="23">
        <v>200</v>
      </c>
      <c r="V223" s="20"/>
      <c r="W223" s="20"/>
      <c r="X223" s="20"/>
      <c r="Y223" s="23"/>
      <c r="Z223" s="20"/>
      <c r="AA223" s="23"/>
      <c r="AB223" s="23"/>
      <c r="AC223" s="23">
        <v>140</v>
      </c>
      <c r="AD223" s="23"/>
      <c r="AE223" s="23"/>
    </row>
    <row r="224" spans="2:32" x14ac:dyDescent="0.25">
      <c r="B224" s="21" t="s">
        <v>5</v>
      </c>
      <c r="C224" s="20">
        <v>1000</v>
      </c>
      <c r="D224" s="20"/>
      <c r="E224" s="20"/>
      <c r="F224" s="23"/>
      <c r="G224" s="23"/>
      <c r="H224" s="23">
        <v>200</v>
      </c>
      <c r="I224" s="20">
        <v>400</v>
      </c>
      <c r="J224" s="23"/>
      <c r="K224" s="23"/>
      <c r="L224" s="23"/>
      <c r="M224" s="23"/>
      <c r="N224" s="23"/>
      <c r="O224" s="20"/>
      <c r="P224" s="20"/>
      <c r="Q224" s="23"/>
      <c r="R224" s="20"/>
      <c r="S224" s="23"/>
      <c r="T224" s="23"/>
      <c r="U224" s="23">
        <v>300</v>
      </c>
      <c r="V224" s="20">
        <v>100</v>
      </c>
      <c r="W224" s="20"/>
      <c r="X224" s="20"/>
      <c r="Y224" s="23"/>
      <c r="Z224" s="20"/>
      <c r="AA224" s="23"/>
      <c r="AB224" s="23"/>
      <c r="AC224" s="23">
        <v>100</v>
      </c>
      <c r="AD224" s="23"/>
      <c r="AE224" s="23"/>
    </row>
    <row r="225" spans="2:32" x14ac:dyDescent="0.25">
      <c r="B225" s="21" t="s">
        <v>57</v>
      </c>
      <c r="C225" s="20"/>
      <c r="D225" s="20"/>
      <c r="E225" s="20"/>
      <c r="F225" s="23"/>
      <c r="G225" s="23"/>
      <c r="H225" s="23"/>
      <c r="I225" s="20"/>
      <c r="J225" s="23">
        <v>500</v>
      </c>
      <c r="K225" s="23"/>
      <c r="L225" s="23"/>
      <c r="M225" s="23"/>
      <c r="N225" s="23"/>
      <c r="O225" s="20"/>
      <c r="P225" s="20"/>
      <c r="Q225" s="23"/>
      <c r="R225" s="20"/>
      <c r="S225" s="23"/>
      <c r="T225" s="23"/>
      <c r="U225" s="23"/>
      <c r="V225" s="20"/>
      <c r="W225" s="20"/>
      <c r="X225" s="20"/>
      <c r="Y225" s="23"/>
      <c r="Z225" s="20"/>
      <c r="AA225" s="23">
        <v>500</v>
      </c>
      <c r="AB225" s="23"/>
      <c r="AC225" s="23"/>
      <c r="AD225" s="23"/>
      <c r="AE225" s="23"/>
    </row>
    <row r="226" spans="2:32" x14ac:dyDescent="0.25">
      <c r="B226" s="24" t="s">
        <v>46</v>
      </c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</row>
    <row r="227" spans="2:32" x14ac:dyDescent="0.25">
      <c r="B227" s="24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</row>
    <row r="228" spans="2:32" x14ac:dyDescent="0.25">
      <c r="B228" s="25" t="s">
        <v>19</v>
      </c>
      <c r="C228" s="26">
        <f t="shared" ref="C228:AE228" si="20">C223+C224+C225+C226+C227</f>
        <v>1000</v>
      </c>
      <c r="D228" s="26">
        <f t="shared" si="20"/>
        <v>0</v>
      </c>
      <c r="E228" s="26">
        <f t="shared" si="20"/>
        <v>0</v>
      </c>
      <c r="F228" s="26">
        <f t="shared" si="20"/>
        <v>500</v>
      </c>
      <c r="G228" s="26">
        <f t="shared" si="20"/>
        <v>0</v>
      </c>
      <c r="H228" s="26">
        <f t="shared" si="20"/>
        <v>400</v>
      </c>
      <c r="I228" s="26">
        <f t="shared" si="20"/>
        <v>400</v>
      </c>
      <c r="J228" s="26">
        <f t="shared" si="20"/>
        <v>500</v>
      </c>
      <c r="K228" s="26">
        <f t="shared" si="20"/>
        <v>0</v>
      </c>
      <c r="L228" s="26">
        <f t="shared" si="20"/>
        <v>0</v>
      </c>
      <c r="M228" s="26">
        <f t="shared" si="20"/>
        <v>0</v>
      </c>
      <c r="N228" s="26">
        <f t="shared" si="20"/>
        <v>0</v>
      </c>
      <c r="O228" s="26">
        <f t="shared" si="20"/>
        <v>1400</v>
      </c>
      <c r="P228" s="26">
        <f t="shared" si="20"/>
        <v>1472</v>
      </c>
      <c r="Q228" s="26">
        <f t="shared" si="20"/>
        <v>0</v>
      </c>
      <c r="R228" s="26">
        <f t="shared" si="20"/>
        <v>0</v>
      </c>
      <c r="S228" s="26">
        <f t="shared" si="20"/>
        <v>0</v>
      </c>
      <c r="T228" s="26">
        <f t="shared" si="20"/>
        <v>0</v>
      </c>
      <c r="U228" s="26">
        <f t="shared" si="20"/>
        <v>500</v>
      </c>
      <c r="V228" s="26">
        <f t="shared" si="20"/>
        <v>100</v>
      </c>
      <c r="W228" s="26">
        <f t="shared" si="20"/>
        <v>0</v>
      </c>
      <c r="X228" s="26">
        <f t="shared" si="20"/>
        <v>0</v>
      </c>
      <c r="Y228" s="26">
        <f t="shared" si="20"/>
        <v>0</v>
      </c>
      <c r="Z228" s="26">
        <f t="shared" si="20"/>
        <v>0</v>
      </c>
      <c r="AA228" s="26">
        <f t="shared" si="20"/>
        <v>500</v>
      </c>
      <c r="AB228" s="26">
        <f t="shared" si="20"/>
        <v>0</v>
      </c>
      <c r="AC228" s="26">
        <f t="shared" si="20"/>
        <v>240</v>
      </c>
      <c r="AD228" s="26">
        <f t="shared" si="20"/>
        <v>0</v>
      </c>
      <c r="AE228" s="26">
        <f t="shared" si="20"/>
        <v>0</v>
      </c>
    </row>
    <row r="229" spans="2:32" x14ac:dyDescent="0.25">
      <c r="B229" s="24" t="s">
        <v>20</v>
      </c>
      <c r="C229" s="23">
        <v>125</v>
      </c>
      <c r="D229" s="23">
        <v>60</v>
      </c>
      <c r="E229" s="23">
        <v>40</v>
      </c>
      <c r="F229" s="23">
        <v>55</v>
      </c>
      <c r="G229" s="23">
        <v>45</v>
      </c>
      <c r="H229" s="23">
        <v>35</v>
      </c>
      <c r="I229" s="23">
        <v>70</v>
      </c>
      <c r="J229" s="23">
        <v>678</v>
      </c>
      <c r="K229" s="23">
        <v>100</v>
      </c>
      <c r="L229" s="23">
        <v>63</v>
      </c>
      <c r="M229" s="23">
        <v>85</v>
      </c>
      <c r="N229" s="23">
        <v>68</v>
      </c>
      <c r="O229" s="23">
        <v>143</v>
      </c>
      <c r="P229" s="23">
        <v>420</v>
      </c>
      <c r="Q229" s="23">
        <v>220</v>
      </c>
      <c r="R229" s="23">
        <v>320</v>
      </c>
      <c r="S229" s="23">
        <v>240</v>
      </c>
      <c r="T229" s="23">
        <v>290</v>
      </c>
      <c r="U229" s="23">
        <v>600</v>
      </c>
      <c r="V229" s="23">
        <v>200</v>
      </c>
      <c r="W229" s="23">
        <v>1200</v>
      </c>
      <c r="X229" s="23">
        <v>145</v>
      </c>
      <c r="Y229" s="23">
        <v>180</v>
      </c>
      <c r="Z229" s="23">
        <v>150</v>
      </c>
      <c r="AA229" s="23">
        <v>65</v>
      </c>
      <c r="AB229" s="23">
        <v>56</v>
      </c>
      <c r="AC229" s="23">
        <v>15</v>
      </c>
      <c r="AD229" s="23">
        <v>230</v>
      </c>
      <c r="AE229" s="23"/>
    </row>
    <row r="230" spans="2:32" x14ac:dyDescent="0.25">
      <c r="B230" s="25" t="s">
        <v>21</v>
      </c>
      <c r="C230" s="26">
        <f>C228*C229/1000</f>
        <v>125</v>
      </c>
      <c r="D230" s="26">
        <f t="shared" ref="D230:AE230" si="21">D228*D229/1000</f>
        <v>0</v>
      </c>
      <c r="E230" s="26">
        <f t="shared" si="21"/>
        <v>0</v>
      </c>
      <c r="F230" s="26">
        <f t="shared" si="21"/>
        <v>27.5</v>
      </c>
      <c r="G230" s="26">
        <f t="shared" si="21"/>
        <v>0</v>
      </c>
      <c r="H230" s="26">
        <f t="shared" si="21"/>
        <v>14</v>
      </c>
      <c r="I230" s="26">
        <f t="shared" si="21"/>
        <v>28</v>
      </c>
      <c r="J230" s="26">
        <f t="shared" si="21"/>
        <v>339</v>
      </c>
      <c r="K230" s="26">
        <f t="shared" si="21"/>
        <v>0</v>
      </c>
      <c r="L230" s="26">
        <f t="shared" si="21"/>
        <v>0</v>
      </c>
      <c r="M230" s="26">
        <f t="shared" si="21"/>
        <v>0</v>
      </c>
      <c r="N230" s="26">
        <f t="shared" si="21"/>
        <v>0</v>
      </c>
      <c r="O230" s="26">
        <f t="shared" si="21"/>
        <v>200.2</v>
      </c>
      <c r="P230" s="26">
        <f t="shared" si="21"/>
        <v>618.24</v>
      </c>
      <c r="Q230" s="26">
        <f t="shared" si="21"/>
        <v>0</v>
      </c>
      <c r="R230" s="26">
        <f t="shared" si="21"/>
        <v>0</v>
      </c>
      <c r="S230" s="26">
        <f t="shared" si="21"/>
        <v>0</v>
      </c>
      <c r="T230" s="26">
        <f t="shared" si="21"/>
        <v>0</v>
      </c>
      <c r="U230" s="26">
        <f t="shared" si="21"/>
        <v>300</v>
      </c>
      <c r="V230" s="26">
        <f t="shared" si="21"/>
        <v>20</v>
      </c>
      <c r="W230" s="26">
        <f t="shared" si="21"/>
        <v>0</v>
      </c>
      <c r="X230" s="26">
        <f t="shared" si="21"/>
        <v>0</v>
      </c>
      <c r="Y230" s="26">
        <f t="shared" si="21"/>
        <v>0</v>
      </c>
      <c r="Z230" s="26">
        <f t="shared" si="21"/>
        <v>0</v>
      </c>
      <c r="AA230" s="26">
        <f t="shared" si="21"/>
        <v>32.5</v>
      </c>
      <c r="AB230" s="26">
        <f t="shared" si="21"/>
        <v>0</v>
      </c>
      <c r="AC230" s="26">
        <f t="shared" si="21"/>
        <v>3.6</v>
      </c>
      <c r="AD230" s="26">
        <f t="shared" si="21"/>
        <v>0</v>
      </c>
      <c r="AE230" s="26">
        <f t="shared" si="21"/>
        <v>0</v>
      </c>
      <c r="AF230" s="27">
        <f>SUM(C230:AE230)</f>
        <v>1708.04</v>
      </c>
    </row>
    <row r="231" spans="2:32" x14ac:dyDescent="0.25"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</row>
    <row r="233" spans="2:32" x14ac:dyDescent="0.25">
      <c r="C233" t="s">
        <v>22</v>
      </c>
      <c r="L233" t="s">
        <v>23</v>
      </c>
    </row>
    <row r="235" spans="2:32" ht="18.75" x14ac:dyDescent="0.25">
      <c r="B235" s="1"/>
      <c r="C235" s="1"/>
      <c r="D235" s="1"/>
      <c r="E235" s="2"/>
      <c r="F235" s="2"/>
      <c r="G235" s="1"/>
      <c r="H235" s="3" t="s">
        <v>0</v>
      </c>
      <c r="I235" s="2"/>
      <c r="J235" s="2"/>
      <c r="K235" s="2"/>
      <c r="L235" s="2"/>
      <c r="M235" s="1"/>
      <c r="N235" s="2"/>
      <c r="O235" s="2"/>
      <c r="P235" s="2"/>
      <c r="Q235" s="4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2:32" ht="15.75" x14ac:dyDescent="0.25">
      <c r="B236" s="5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4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2:32" x14ac:dyDescent="0.25">
      <c r="B237" s="1"/>
      <c r="C237" s="2"/>
      <c r="D237" s="6"/>
      <c r="E237" s="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4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2:32" ht="15.75" x14ac:dyDescent="0.25">
      <c r="B238" s="7" t="s">
        <v>84</v>
      </c>
      <c r="C238" s="8"/>
      <c r="D238" s="2"/>
      <c r="E238" s="2"/>
      <c r="F238" s="2"/>
      <c r="G238" s="1"/>
      <c r="H238" s="2"/>
      <c r="I238" s="2"/>
      <c r="J238" s="2"/>
      <c r="K238" s="2"/>
      <c r="L238" s="2"/>
      <c r="M238" s="2"/>
      <c r="N238" s="1"/>
      <c r="O238" s="1"/>
      <c r="P238" s="2"/>
      <c r="Q238" s="1"/>
      <c r="R238" s="1"/>
      <c r="S238" s="2" t="s">
        <v>1</v>
      </c>
      <c r="T238" s="1"/>
      <c r="U238" s="1"/>
      <c r="V238" s="1"/>
      <c r="W238" s="1"/>
      <c r="X238" s="1"/>
      <c r="Y238" s="1"/>
      <c r="Z238" s="1"/>
      <c r="AA238" s="1" t="s">
        <v>2</v>
      </c>
      <c r="AB238" s="1"/>
      <c r="AC238" s="1"/>
      <c r="AD238" s="1"/>
      <c r="AE238" s="1"/>
    </row>
    <row r="239" spans="2:32" x14ac:dyDescent="0.25">
      <c r="B239" s="1" t="s">
        <v>31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4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2:32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9"/>
      <c r="N240" s="2"/>
      <c r="O240" s="2"/>
      <c r="P240" s="2"/>
      <c r="Q240" s="4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2:32" ht="15.75" x14ac:dyDescent="0.25">
      <c r="B241" s="9"/>
      <c r="C241" s="10"/>
      <c r="D241" s="11"/>
      <c r="E241" s="12" t="s">
        <v>3</v>
      </c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4"/>
      <c r="R241" s="11"/>
      <c r="S241" s="11"/>
      <c r="T241" s="11"/>
      <c r="U241" s="15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</row>
    <row r="242" spans="2:32" ht="16.899999999999999" customHeight="1" x14ac:dyDescent="0.25">
      <c r="B242" s="17"/>
      <c r="C242" s="30" t="s">
        <v>4</v>
      </c>
      <c r="D242" s="31"/>
      <c r="E242" s="31"/>
      <c r="F242" s="31"/>
      <c r="G242" s="31"/>
      <c r="H242" s="31"/>
      <c r="I242" s="31"/>
      <c r="J242" s="31"/>
      <c r="K242" s="31"/>
      <c r="L242" s="31"/>
      <c r="M242" s="31" t="s">
        <v>90</v>
      </c>
      <c r="N242" s="31"/>
      <c r="O242" s="31"/>
      <c r="P242" s="31"/>
      <c r="Q242" s="31"/>
      <c r="R242" s="31"/>
      <c r="S242" s="31"/>
      <c r="T242" s="31"/>
      <c r="U242" s="31"/>
      <c r="V242" s="30" t="s">
        <v>91</v>
      </c>
      <c r="W242" s="31"/>
      <c r="X242" s="31"/>
      <c r="Y242" s="31"/>
      <c r="Z242" s="31"/>
      <c r="AA242" s="31"/>
      <c r="AB242" s="31"/>
      <c r="AC242" s="31"/>
      <c r="AD242" s="31"/>
      <c r="AE242" s="31"/>
    </row>
    <row r="243" spans="2:32" ht="48" x14ac:dyDescent="0.25">
      <c r="B243" s="18">
        <v>22</v>
      </c>
      <c r="C243" s="19" t="s">
        <v>5</v>
      </c>
      <c r="D243" s="19" t="s">
        <v>38</v>
      </c>
      <c r="E243" s="19" t="s">
        <v>6</v>
      </c>
      <c r="F243" s="19" t="s">
        <v>39</v>
      </c>
      <c r="G243" s="19" t="s">
        <v>15</v>
      </c>
      <c r="H243" s="19" t="s">
        <v>9</v>
      </c>
      <c r="I243" s="19" t="s">
        <v>10</v>
      </c>
      <c r="J243" s="19" t="s">
        <v>7</v>
      </c>
      <c r="K243" s="19" t="s">
        <v>40</v>
      </c>
      <c r="L243" s="19" t="s">
        <v>41</v>
      </c>
      <c r="M243" s="19" t="s">
        <v>13</v>
      </c>
      <c r="N243" s="20" t="s">
        <v>42</v>
      </c>
      <c r="O243" s="20" t="s">
        <v>28</v>
      </c>
      <c r="P243" s="22" t="s">
        <v>11</v>
      </c>
      <c r="Q243" s="20" t="s">
        <v>8</v>
      </c>
      <c r="R243" s="22" t="s">
        <v>14</v>
      </c>
      <c r="S243" s="20" t="s">
        <v>17</v>
      </c>
      <c r="T243" s="20" t="s">
        <v>16</v>
      </c>
      <c r="U243" s="22" t="s">
        <v>43</v>
      </c>
      <c r="V243" s="20" t="s">
        <v>44</v>
      </c>
      <c r="W243" s="22" t="s">
        <v>18</v>
      </c>
      <c r="X243" s="20" t="s">
        <v>45</v>
      </c>
      <c r="Y243" s="22" t="s">
        <v>46</v>
      </c>
      <c r="Z243" s="20" t="s">
        <v>30</v>
      </c>
      <c r="AA243" s="22" t="s">
        <v>47</v>
      </c>
      <c r="AB243" s="20" t="s">
        <v>36</v>
      </c>
      <c r="AC243" s="19" t="s">
        <v>25</v>
      </c>
      <c r="AD243" s="19" t="s">
        <v>48</v>
      </c>
      <c r="AE243" s="19" t="s">
        <v>49</v>
      </c>
    </row>
    <row r="244" spans="2:32" x14ac:dyDescent="0.25">
      <c r="B244" s="21" t="s">
        <v>63</v>
      </c>
      <c r="C244" s="20"/>
      <c r="D244" s="20"/>
      <c r="E244" s="20"/>
      <c r="F244" s="23">
        <v>500</v>
      </c>
      <c r="G244" s="23"/>
      <c r="H244" s="23">
        <v>400</v>
      </c>
      <c r="I244" s="20">
        <v>400</v>
      </c>
      <c r="J244" s="23"/>
      <c r="K244" s="23"/>
      <c r="L244" s="23"/>
      <c r="M244" s="23">
        <v>500</v>
      </c>
      <c r="N244" s="20"/>
      <c r="O244" s="20"/>
      <c r="P244" s="20"/>
      <c r="Q244" s="23">
        <v>1090</v>
      </c>
      <c r="R244" s="20"/>
      <c r="S244" s="23">
        <v>100</v>
      </c>
      <c r="T244" s="23"/>
      <c r="U244" s="23">
        <v>200</v>
      </c>
      <c r="V244" s="20"/>
      <c r="W244" s="20"/>
      <c r="X244" s="20"/>
      <c r="Y244" s="23"/>
      <c r="Z244" s="20"/>
      <c r="AA244" s="23"/>
      <c r="AB244" s="23"/>
      <c r="AC244" s="23">
        <v>100</v>
      </c>
      <c r="AD244" s="23"/>
      <c r="AE244" s="23"/>
    </row>
    <row r="245" spans="2:32" ht="24" x14ac:dyDescent="0.25">
      <c r="B245" s="21" t="s">
        <v>64</v>
      </c>
      <c r="C245" s="20"/>
      <c r="D245" s="20"/>
      <c r="E245" s="20"/>
      <c r="F245" s="23">
        <v>1500</v>
      </c>
      <c r="G245" s="23"/>
      <c r="H245" s="23">
        <v>200</v>
      </c>
      <c r="I245" s="20"/>
      <c r="J245" s="23"/>
      <c r="K245" s="23"/>
      <c r="L245" s="23"/>
      <c r="M245" s="23"/>
      <c r="N245" s="23"/>
      <c r="O245" s="20"/>
      <c r="P245" s="20">
        <v>1300</v>
      </c>
      <c r="Q245" s="23"/>
      <c r="R245" s="20"/>
      <c r="S245" s="23"/>
      <c r="T245" s="23"/>
      <c r="U245" s="23">
        <v>200</v>
      </c>
      <c r="V245" s="20"/>
      <c r="W245" s="20"/>
      <c r="X245" s="20"/>
      <c r="Y245" s="23"/>
      <c r="Z245" s="20"/>
      <c r="AA245" s="23"/>
      <c r="AB245" s="23"/>
      <c r="AC245" s="23">
        <v>80</v>
      </c>
      <c r="AD245" s="23"/>
      <c r="AE245" s="23"/>
    </row>
    <row r="246" spans="2:32" x14ac:dyDescent="0.25">
      <c r="B246" s="21" t="s">
        <v>36</v>
      </c>
      <c r="C246" s="20"/>
      <c r="D246" s="20"/>
      <c r="E246" s="20"/>
      <c r="F246" s="23"/>
      <c r="G246" s="23"/>
      <c r="H246" s="23"/>
      <c r="I246" s="20"/>
      <c r="J246" s="23"/>
      <c r="K246" s="23"/>
      <c r="L246" s="23"/>
      <c r="M246" s="23"/>
      <c r="N246" s="23"/>
      <c r="O246" s="20"/>
      <c r="P246" s="20"/>
      <c r="Q246" s="23"/>
      <c r="R246" s="20"/>
      <c r="S246" s="23"/>
      <c r="T246" s="23"/>
      <c r="U246" s="23"/>
      <c r="V246" s="20"/>
      <c r="W246" s="20"/>
      <c r="X246" s="20"/>
      <c r="Y246" s="23"/>
      <c r="Z246" s="20"/>
      <c r="AA246" s="23"/>
      <c r="AB246" s="23">
        <v>1500</v>
      </c>
      <c r="AC246" s="23"/>
      <c r="AD246" s="23"/>
      <c r="AE246" s="23"/>
    </row>
    <row r="247" spans="2:32" x14ac:dyDescent="0.25">
      <c r="B247" s="24" t="s">
        <v>57</v>
      </c>
      <c r="C247" s="23"/>
      <c r="D247" s="23"/>
      <c r="E247" s="23"/>
      <c r="F247" s="23"/>
      <c r="G247" s="23"/>
      <c r="H247" s="23"/>
      <c r="I247" s="23"/>
      <c r="J247" s="23">
        <v>700</v>
      </c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>
        <v>500</v>
      </c>
      <c r="AB247" s="23"/>
      <c r="AC247" s="23"/>
      <c r="AD247" s="23"/>
      <c r="AE247" s="23"/>
    </row>
    <row r="248" spans="2:32" x14ac:dyDescent="0.25">
      <c r="B248" s="24" t="s">
        <v>65</v>
      </c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>
        <v>2000</v>
      </c>
      <c r="Y248" s="23"/>
      <c r="Z248" s="23"/>
      <c r="AA248" s="23"/>
      <c r="AB248" s="23"/>
      <c r="AC248" s="23"/>
      <c r="AD248" s="23"/>
      <c r="AE248" s="23"/>
    </row>
    <row r="249" spans="2:32" x14ac:dyDescent="0.25">
      <c r="B249" s="25" t="s">
        <v>19</v>
      </c>
      <c r="C249" s="26">
        <f t="shared" ref="C249:AE249" si="22">C244+C245+C246+C247+C248</f>
        <v>0</v>
      </c>
      <c r="D249" s="26">
        <f t="shared" si="22"/>
        <v>0</v>
      </c>
      <c r="E249" s="26">
        <f t="shared" si="22"/>
        <v>0</v>
      </c>
      <c r="F249" s="26">
        <f t="shared" si="22"/>
        <v>2000</v>
      </c>
      <c r="G249" s="26">
        <f t="shared" si="22"/>
        <v>0</v>
      </c>
      <c r="H249" s="26">
        <f t="shared" si="22"/>
        <v>600</v>
      </c>
      <c r="I249" s="26">
        <f t="shared" si="22"/>
        <v>400</v>
      </c>
      <c r="J249" s="26">
        <f t="shared" si="22"/>
        <v>700</v>
      </c>
      <c r="K249" s="26">
        <f t="shared" si="22"/>
        <v>0</v>
      </c>
      <c r="L249" s="26">
        <f t="shared" si="22"/>
        <v>0</v>
      </c>
      <c r="M249" s="26">
        <f t="shared" si="22"/>
        <v>500</v>
      </c>
      <c r="N249" s="26">
        <f t="shared" si="22"/>
        <v>0</v>
      </c>
      <c r="O249" s="26">
        <f t="shared" si="22"/>
        <v>0</v>
      </c>
      <c r="P249" s="26">
        <f t="shared" si="22"/>
        <v>1300</v>
      </c>
      <c r="Q249" s="26">
        <f t="shared" si="22"/>
        <v>1090</v>
      </c>
      <c r="R249" s="26">
        <f t="shared" si="22"/>
        <v>0</v>
      </c>
      <c r="S249" s="26">
        <f t="shared" si="22"/>
        <v>100</v>
      </c>
      <c r="T249" s="26">
        <f t="shared" si="22"/>
        <v>0</v>
      </c>
      <c r="U249" s="26">
        <f t="shared" si="22"/>
        <v>400</v>
      </c>
      <c r="V249" s="26">
        <f t="shared" si="22"/>
        <v>0</v>
      </c>
      <c r="W249" s="26">
        <f t="shared" si="22"/>
        <v>0</v>
      </c>
      <c r="X249" s="26">
        <f t="shared" si="22"/>
        <v>2000</v>
      </c>
      <c r="Y249" s="26">
        <f t="shared" si="22"/>
        <v>0</v>
      </c>
      <c r="Z249" s="26">
        <f t="shared" si="22"/>
        <v>0</v>
      </c>
      <c r="AA249" s="26">
        <f t="shared" si="22"/>
        <v>500</v>
      </c>
      <c r="AB249" s="26">
        <f t="shared" si="22"/>
        <v>1500</v>
      </c>
      <c r="AC249" s="26">
        <f t="shared" si="22"/>
        <v>180</v>
      </c>
      <c r="AD249" s="26">
        <f t="shared" si="22"/>
        <v>0</v>
      </c>
      <c r="AE249" s="26">
        <f t="shared" si="22"/>
        <v>0</v>
      </c>
    </row>
    <row r="250" spans="2:32" x14ac:dyDescent="0.25">
      <c r="B250" s="24" t="s">
        <v>20</v>
      </c>
      <c r="C250" s="23">
        <v>125</v>
      </c>
      <c r="D250" s="23">
        <v>60</v>
      </c>
      <c r="E250" s="23">
        <v>40</v>
      </c>
      <c r="F250" s="23">
        <v>55</v>
      </c>
      <c r="G250" s="23">
        <v>45</v>
      </c>
      <c r="H250" s="23">
        <v>35</v>
      </c>
      <c r="I250" s="23">
        <v>70</v>
      </c>
      <c r="J250" s="23">
        <v>678</v>
      </c>
      <c r="K250" s="23">
        <v>100</v>
      </c>
      <c r="L250" s="23">
        <v>63</v>
      </c>
      <c r="M250" s="23">
        <v>85</v>
      </c>
      <c r="N250" s="23">
        <v>68</v>
      </c>
      <c r="O250" s="23">
        <v>143</v>
      </c>
      <c r="P250" s="23">
        <v>420</v>
      </c>
      <c r="Q250" s="23">
        <v>220</v>
      </c>
      <c r="R250" s="23">
        <v>320</v>
      </c>
      <c r="S250" s="23">
        <v>240</v>
      </c>
      <c r="T250" s="23">
        <v>290</v>
      </c>
      <c r="U250" s="23">
        <v>600</v>
      </c>
      <c r="V250" s="23">
        <v>200</v>
      </c>
      <c r="W250" s="23">
        <v>1200</v>
      </c>
      <c r="X250" s="23">
        <v>145</v>
      </c>
      <c r="Y250" s="23">
        <v>180</v>
      </c>
      <c r="Z250" s="23">
        <v>150</v>
      </c>
      <c r="AA250" s="23">
        <v>65</v>
      </c>
      <c r="AB250" s="23">
        <v>56</v>
      </c>
      <c r="AC250" s="23">
        <v>15</v>
      </c>
      <c r="AD250" s="23">
        <v>230</v>
      </c>
      <c r="AE250" s="23"/>
    </row>
    <row r="251" spans="2:32" x14ac:dyDescent="0.25">
      <c r="B251" s="25" t="s">
        <v>21</v>
      </c>
      <c r="C251" s="26">
        <f>C249*C250/1000</f>
        <v>0</v>
      </c>
      <c r="D251" s="26">
        <f t="shared" ref="D251:AE251" si="23">D249*D250/1000</f>
        <v>0</v>
      </c>
      <c r="E251" s="26">
        <f t="shared" si="23"/>
        <v>0</v>
      </c>
      <c r="F251" s="26">
        <f t="shared" si="23"/>
        <v>110</v>
      </c>
      <c r="G251" s="26">
        <f t="shared" si="23"/>
        <v>0</v>
      </c>
      <c r="H251" s="26">
        <f t="shared" si="23"/>
        <v>21</v>
      </c>
      <c r="I251" s="26">
        <f t="shared" si="23"/>
        <v>28</v>
      </c>
      <c r="J251" s="26">
        <f t="shared" si="23"/>
        <v>474.6</v>
      </c>
      <c r="K251" s="26">
        <f t="shared" si="23"/>
        <v>0</v>
      </c>
      <c r="L251" s="26">
        <f t="shared" si="23"/>
        <v>0</v>
      </c>
      <c r="M251" s="26">
        <f t="shared" si="23"/>
        <v>42.5</v>
      </c>
      <c r="N251" s="26">
        <f t="shared" si="23"/>
        <v>0</v>
      </c>
      <c r="O251" s="26">
        <f t="shared" si="23"/>
        <v>0</v>
      </c>
      <c r="P251" s="26">
        <f t="shared" si="23"/>
        <v>546</v>
      </c>
      <c r="Q251" s="26">
        <f t="shared" si="23"/>
        <v>239.8</v>
      </c>
      <c r="R251" s="26">
        <f t="shared" si="23"/>
        <v>0</v>
      </c>
      <c r="S251" s="26">
        <f t="shared" si="23"/>
        <v>24</v>
      </c>
      <c r="T251" s="26">
        <f t="shared" si="23"/>
        <v>0</v>
      </c>
      <c r="U251" s="26">
        <f t="shared" si="23"/>
        <v>240</v>
      </c>
      <c r="V251" s="26">
        <f t="shared" si="23"/>
        <v>0</v>
      </c>
      <c r="W251" s="26">
        <f t="shared" si="23"/>
        <v>0</v>
      </c>
      <c r="X251" s="26">
        <f t="shared" si="23"/>
        <v>290</v>
      </c>
      <c r="Y251" s="26">
        <f t="shared" si="23"/>
        <v>0</v>
      </c>
      <c r="Z251" s="26">
        <f t="shared" si="23"/>
        <v>0</v>
      </c>
      <c r="AA251" s="26">
        <f t="shared" si="23"/>
        <v>32.5</v>
      </c>
      <c r="AB251" s="26">
        <f t="shared" si="23"/>
        <v>84</v>
      </c>
      <c r="AC251" s="26">
        <f t="shared" si="23"/>
        <v>2.7</v>
      </c>
      <c r="AD251" s="26">
        <f t="shared" si="23"/>
        <v>0</v>
      </c>
      <c r="AE251" s="26">
        <f t="shared" si="23"/>
        <v>0</v>
      </c>
      <c r="AF251" s="27">
        <f>SUM(C251:AE251)</f>
        <v>2135.0999999999995</v>
      </c>
    </row>
    <row r="252" spans="2:32" x14ac:dyDescent="0.25"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</row>
    <row r="254" spans="2:32" x14ac:dyDescent="0.25">
      <c r="C254" t="s">
        <v>22</v>
      </c>
      <c r="L254" t="s">
        <v>23</v>
      </c>
    </row>
    <row r="256" spans="2:32" ht="18.75" x14ac:dyDescent="0.25">
      <c r="B256" s="1"/>
      <c r="C256" s="1"/>
      <c r="D256" s="1"/>
      <c r="E256" s="2"/>
      <c r="F256" s="2"/>
      <c r="G256" s="1"/>
      <c r="H256" s="3" t="s">
        <v>0</v>
      </c>
      <c r="I256" s="2"/>
      <c r="J256" s="2"/>
      <c r="K256" s="2"/>
      <c r="L256" s="2"/>
      <c r="M256" s="1"/>
      <c r="N256" s="2"/>
      <c r="O256" s="2"/>
      <c r="P256" s="2"/>
      <c r="Q256" s="4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2:32" ht="15.75" x14ac:dyDescent="0.25">
      <c r="B257" s="5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4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2:32" x14ac:dyDescent="0.25">
      <c r="B258" s="1"/>
      <c r="C258" s="2"/>
      <c r="D258" s="6"/>
      <c r="E258" s="6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4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2:32" ht="15.75" x14ac:dyDescent="0.25">
      <c r="B259" s="7" t="s">
        <v>85</v>
      </c>
      <c r="C259" s="8"/>
      <c r="D259" s="2"/>
      <c r="E259" s="2"/>
      <c r="F259" s="2"/>
      <c r="G259" s="1"/>
      <c r="H259" s="2"/>
      <c r="I259" s="2"/>
      <c r="J259" s="2"/>
      <c r="K259" s="2"/>
      <c r="L259" s="2"/>
      <c r="M259" s="2"/>
      <c r="N259" s="1"/>
      <c r="O259" s="1"/>
      <c r="P259" s="2"/>
      <c r="Q259" s="1"/>
      <c r="R259" s="1"/>
      <c r="S259" s="2" t="s">
        <v>1</v>
      </c>
      <c r="T259" s="1"/>
      <c r="U259" s="1"/>
      <c r="V259" s="1"/>
      <c r="W259" s="1"/>
      <c r="X259" s="1"/>
      <c r="Y259" s="1"/>
      <c r="Z259" s="1"/>
      <c r="AA259" s="1" t="s">
        <v>2</v>
      </c>
      <c r="AB259" s="1"/>
      <c r="AC259" s="1"/>
      <c r="AD259" s="1"/>
      <c r="AE259" s="1"/>
    </row>
    <row r="260" spans="2:32" x14ac:dyDescent="0.25">
      <c r="B260" s="1" t="s">
        <v>32</v>
      </c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4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2:32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9"/>
      <c r="N261" s="2"/>
      <c r="O261" s="2"/>
      <c r="P261" s="2"/>
      <c r="Q261" s="4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2:32" ht="15.75" x14ac:dyDescent="0.25">
      <c r="B262" s="9"/>
      <c r="C262" s="10"/>
      <c r="D262" s="11"/>
      <c r="E262" s="12" t="s">
        <v>3</v>
      </c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4"/>
      <c r="R262" s="11"/>
      <c r="S262" s="11"/>
      <c r="T262" s="11"/>
      <c r="U262" s="15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</row>
    <row r="263" spans="2:32" x14ac:dyDescent="0.25">
      <c r="B263" s="17"/>
      <c r="C263" s="30" t="s">
        <v>4</v>
      </c>
      <c r="D263" s="31"/>
      <c r="E263" s="31"/>
      <c r="F263" s="31"/>
      <c r="G263" s="31"/>
      <c r="H263" s="31"/>
      <c r="I263" s="31"/>
      <c r="J263" s="31"/>
      <c r="K263" s="31"/>
      <c r="L263" s="31"/>
      <c r="M263" s="31" t="s">
        <v>90</v>
      </c>
      <c r="N263" s="31"/>
      <c r="O263" s="31"/>
      <c r="P263" s="31"/>
      <c r="Q263" s="31"/>
      <c r="R263" s="31"/>
      <c r="S263" s="31"/>
      <c r="T263" s="31"/>
      <c r="U263" s="31"/>
      <c r="V263" s="30" t="s">
        <v>91</v>
      </c>
      <c r="W263" s="31"/>
      <c r="X263" s="31"/>
      <c r="Y263" s="31"/>
      <c r="Z263" s="31"/>
      <c r="AA263" s="31"/>
      <c r="AB263" s="31"/>
      <c r="AC263" s="31"/>
      <c r="AD263" s="31"/>
      <c r="AE263" s="31"/>
    </row>
    <row r="264" spans="2:32" ht="48" x14ac:dyDescent="0.25">
      <c r="B264" s="18">
        <v>23</v>
      </c>
      <c r="C264" s="19" t="s">
        <v>5</v>
      </c>
      <c r="D264" s="19" t="s">
        <v>38</v>
      </c>
      <c r="E264" s="19" t="s">
        <v>6</v>
      </c>
      <c r="F264" s="19" t="s">
        <v>39</v>
      </c>
      <c r="G264" s="19" t="s">
        <v>15</v>
      </c>
      <c r="H264" s="19" t="s">
        <v>9</v>
      </c>
      <c r="I264" s="19" t="s">
        <v>10</v>
      </c>
      <c r="J264" s="19" t="s">
        <v>7</v>
      </c>
      <c r="K264" s="19" t="s">
        <v>40</v>
      </c>
      <c r="L264" s="19" t="s">
        <v>41</v>
      </c>
      <c r="M264" s="19" t="s">
        <v>13</v>
      </c>
      <c r="N264" s="20" t="s">
        <v>42</v>
      </c>
      <c r="O264" s="20" t="s">
        <v>28</v>
      </c>
      <c r="P264" s="22" t="s">
        <v>11</v>
      </c>
      <c r="Q264" s="20" t="s">
        <v>8</v>
      </c>
      <c r="R264" s="22" t="s">
        <v>14</v>
      </c>
      <c r="S264" s="20" t="s">
        <v>17</v>
      </c>
      <c r="T264" s="20" t="s">
        <v>16</v>
      </c>
      <c r="U264" s="22" t="s">
        <v>43</v>
      </c>
      <c r="V264" s="20" t="s">
        <v>44</v>
      </c>
      <c r="W264" s="22" t="s">
        <v>18</v>
      </c>
      <c r="X264" s="20" t="s">
        <v>45</v>
      </c>
      <c r="Y264" s="22" t="s">
        <v>46</v>
      </c>
      <c r="Z264" s="20" t="s">
        <v>30</v>
      </c>
      <c r="AA264" s="22" t="s">
        <v>47</v>
      </c>
      <c r="AB264" s="20" t="s">
        <v>36</v>
      </c>
      <c r="AC264" s="19" t="s">
        <v>25</v>
      </c>
      <c r="AD264" s="19" t="s">
        <v>48</v>
      </c>
      <c r="AE264" s="19" t="s">
        <v>49</v>
      </c>
    </row>
    <row r="265" spans="2:32" x14ac:dyDescent="0.25">
      <c r="B265" s="21" t="s">
        <v>67</v>
      </c>
      <c r="C265" s="20"/>
      <c r="D265" s="20"/>
      <c r="E265" s="20"/>
      <c r="F265" s="23"/>
      <c r="G265" s="23"/>
      <c r="H265" s="23"/>
      <c r="I265" s="20"/>
      <c r="J265" s="23"/>
      <c r="K265" s="23">
        <v>3000</v>
      </c>
      <c r="L265" s="23">
        <v>500</v>
      </c>
      <c r="M265" s="23">
        <v>500</v>
      </c>
      <c r="N265" s="20"/>
      <c r="O265" s="20"/>
      <c r="P265" s="20"/>
      <c r="Q265" s="23"/>
      <c r="R265" s="20"/>
      <c r="S265" s="23"/>
      <c r="T265" s="23"/>
      <c r="U265" s="23">
        <v>300</v>
      </c>
      <c r="V265" s="20"/>
      <c r="W265" s="20"/>
      <c r="X265" s="20"/>
      <c r="Y265" s="23"/>
      <c r="Z265" s="20"/>
      <c r="AA265" s="23">
        <v>200</v>
      </c>
      <c r="AB265" s="23"/>
      <c r="AC265" s="23">
        <v>100</v>
      </c>
      <c r="AD265" s="23"/>
      <c r="AE265" s="23"/>
    </row>
    <row r="266" spans="2:32" x14ac:dyDescent="0.25">
      <c r="B266" s="21" t="s">
        <v>68</v>
      </c>
      <c r="C266" s="20"/>
      <c r="D266" s="20"/>
      <c r="E266" s="20"/>
      <c r="F266" s="23"/>
      <c r="G266" s="23"/>
      <c r="H266" s="23">
        <v>400</v>
      </c>
      <c r="I266" s="20">
        <v>500</v>
      </c>
      <c r="J266" s="23"/>
      <c r="K266" s="23"/>
      <c r="L266" s="23"/>
      <c r="M266" s="23"/>
      <c r="N266" s="23">
        <v>2500</v>
      </c>
      <c r="O266" s="20"/>
      <c r="P266" s="20"/>
      <c r="Q266" s="23">
        <v>1500</v>
      </c>
      <c r="R266" s="20"/>
      <c r="S266" s="23"/>
      <c r="T266" s="23"/>
      <c r="U266" s="23">
        <v>300</v>
      </c>
      <c r="V266" s="20">
        <v>100</v>
      </c>
      <c r="W266" s="20"/>
      <c r="X266" s="20"/>
      <c r="Y266" s="23"/>
      <c r="Z266" s="20"/>
      <c r="AA266" s="23"/>
      <c r="AB266" s="23"/>
      <c r="AC266" s="23">
        <v>100</v>
      </c>
      <c r="AD266" s="23"/>
      <c r="AE266" s="23"/>
    </row>
    <row r="267" spans="2:32" x14ac:dyDescent="0.25">
      <c r="B267" s="21" t="s">
        <v>36</v>
      </c>
      <c r="C267" s="20"/>
      <c r="D267" s="20"/>
      <c r="E267" s="20"/>
      <c r="F267" s="23"/>
      <c r="G267" s="23"/>
      <c r="H267" s="23"/>
      <c r="I267" s="20"/>
      <c r="J267" s="23"/>
      <c r="K267" s="23"/>
      <c r="L267" s="23"/>
      <c r="M267" s="23"/>
      <c r="N267" s="23"/>
      <c r="O267" s="20"/>
      <c r="P267" s="20"/>
      <c r="Q267" s="23"/>
      <c r="R267" s="20"/>
      <c r="S267" s="23"/>
      <c r="T267" s="23"/>
      <c r="U267" s="23"/>
      <c r="V267" s="20"/>
      <c r="W267" s="20"/>
      <c r="X267" s="20"/>
      <c r="Y267" s="23"/>
      <c r="Z267" s="20"/>
      <c r="AA267" s="23"/>
      <c r="AB267" s="23">
        <v>1500</v>
      </c>
      <c r="AC267" s="23"/>
      <c r="AD267" s="23"/>
      <c r="AE267" s="23"/>
    </row>
    <row r="268" spans="2:32" x14ac:dyDescent="0.25">
      <c r="B268" s="24" t="s">
        <v>57</v>
      </c>
      <c r="C268" s="23"/>
      <c r="D268" s="23"/>
      <c r="E268" s="23"/>
      <c r="F268" s="23"/>
      <c r="G268" s="23"/>
      <c r="H268" s="23"/>
      <c r="I268" s="23"/>
      <c r="J268" s="23">
        <v>700</v>
      </c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>
        <v>500</v>
      </c>
      <c r="AB268" s="23"/>
      <c r="AC268" s="23"/>
      <c r="AD268" s="23"/>
      <c r="AE268" s="23"/>
    </row>
    <row r="269" spans="2:32" x14ac:dyDescent="0.25">
      <c r="B269" s="24" t="s">
        <v>65</v>
      </c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>
        <v>1550</v>
      </c>
      <c r="Y269" s="23"/>
      <c r="Z269" s="23"/>
      <c r="AA269" s="23"/>
      <c r="AB269" s="23"/>
      <c r="AC269" s="23"/>
      <c r="AD269" s="23"/>
      <c r="AE269" s="23"/>
    </row>
    <row r="270" spans="2:32" x14ac:dyDescent="0.25">
      <c r="B270" s="25" t="s">
        <v>19</v>
      </c>
      <c r="C270" s="26">
        <f t="shared" ref="C270:AE270" si="24">C265+C266+C267+C268+C269</f>
        <v>0</v>
      </c>
      <c r="D270" s="26">
        <f t="shared" si="24"/>
        <v>0</v>
      </c>
      <c r="E270" s="26">
        <f t="shared" si="24"/>
        <v>0</v>
      </c>
      <c r="F270" s="26">
        <f t="shared" si="24"/>
        <v>0</v>
      </c>
      <c r="G270" s="26">
        <f t="shared" si="24"/>
        <v>0</v>
      </c>
      <c r="H270" s="26">
        <f t="shared" si="24"/>
        <v>400</v>
      </c>
      <c r="I270" s="26">
        <f t="shared" si="24"/>
        <v>500</v>
      </c>
      <c r="J270" s="26">
        <f t="shared" si="24"/>
        <v>700</v>
      </c>
      <c r="K270" s="26">
        <f t="shared" si="24"/>
        <v>3000</v>
      </c>
      <c r="L270" s="26">
        <f t="shared" si="24"/>
        <v>500</v>
      </c>
      <c r="M270" s="26">
        <f t="shared" si="24"/>
        <v>500</v>
      </c>
      <c r="N270" s="26">
        <f t="shared" si="24"/>
        <v>2500</v>
      </c>
      <c r="O270" s="26">
        <f t="shared" si="24"/>
        <v>0</v>
      </c>
      <c r="P270" s="26">
        <f t="shared" si="24"/>
        <v>0</v>
      </c>
      <c r="Q270" s="26">
        <f t="shared" si="24"/>
        <v>1500</v>
      </c>
      <c r="R270" s="26">
        <f t="shared" si="24"/>
        <v>0</v>
      </c>
      <c r="S270" s="26">
        <f t="shared" si="24"/>
        <v>0</v>
      </c>
      <c r="T270" s="26">
        <f t="shared" si="24"/>
        <v>0</v>
      </c>
      <c r="U270" s="26">
        <f t="shared" si="24"/>
        <v>600</v>
      </c>
      <c r="V270" s="26">
        <f t="shared" si="24"/>
        <v>100</v>
      </c>
      <c r="W270" s="26">
        <f t="shared" si="24"/>
        <v>0</v>
      </c>
      <c r="X270" s="26">
        <f t="shared" si="24"/>
        <v>1550</v>
      </c>
      <c r="Y270" s="26">
        <f t="shared" si="24"/>
        <v>0</v>
      </c>
      <c r="Z270" s="26">
        <f t="shared" si="24"/>
        <v>0</v>
      </c>
      <c r="AA270" s="26">
        <f t="shared" si="24"/>
        <v>700</v>
      </c>
      <c r="AB270" s="26">
        <f t="shared" si="24"/>
        <v>1500</v>
      </c>
      <c r="AC270" s="26">
        <f t="shared" si="24"/>
        <v>200</v>
      </c>
      <c r="AD270" s="26">
        <f t="shared" si="24"/>
        <v>0</v>
      </c>
      <c r="AE270" s="26">
        <f t="shared" si="24"/>
        <v>0</v>
      </c>
    </row>
    <row r="271" spans="2:32" x14ac:dyDescent="0.25">
      <c r="B271" s="24" t="s">
        <v>20</v>
      </c>
      <c r="C271" s="23">
        <v>125</v>
      </c>
      <c r="D271" s="23">
        <v>60</v>
      </c>
      <c r="E271" s="23">
        <v>40</v>
      </c>
      <c r="F271" s="23">
        <v>55</v>
      </c>
      <c r="G271" s="23">
        <v>45</v>
      </c>
      <c r="H271" s="23">
        <v>35</v>
      </c>
      <c r="I271" s="23">
        <v>70</v>
      </c>
      <c r="J271" s="23">
        <v>678</v>
      </c>
      <c r="K271" s="23">
        <v>100</v>
      </c>
      <c r="L271" s="23">
        <v>63</v>
      </c>
      <c r="M271" s="23">
        <v>85</v>
      </c>
      <c r="N271" s="23">
        <v>68</v>
      </c>
      <c r="O271" s="23">
        <v>143</v>
      </c>
      <c r="P271" s="23">
        <v>420</v>
      </c>
      <c r="Q271" s="23">
        <v>220</v>
      </c>
      <c r="R271" s="23">
        <v>320</v>
      </c>
      <c r="S271" s="23">
        <v>240</v>
      </c>
      <c r="T271" s="23">
        <v>290</v>
      </c>
      <c r="U271" s="23">
        <v>600</v>
      </c>
      <c r="V271" s="23">
        <v>200</v>
      </c>
      <c r="W271" s="23">
        <v>1200</v>
      </c>
      <c r="X271" s="23">
        <v>145</v>
      </c>
      <c r="Y271" s="23">
        <v>180</v>
      </c>
      <c r="Z271" s="23">
        <v>150</v>
      </c>
      <c r="AA271" s="23">
        <v>65</v>
      </c>
      <c r="AB271" s="23">
        <v>56</v>
      </c>
      <c r="AC271" s="23">
        <v>15</v>
      </c>
      <c r="AD271" s="23">
        <v>230</v>
      </c>
      <c r="AE271" s="23"/>
    </row>
    <row r="272" spans="2:32" x14ac:dyDescent="0.25">
      <c r="B272" s="25" t="s">
        <v>21</v>
      </c>
      <c r="C272" s="26">
        <f>C270*C271/1000</f>
        <v>0</v>
      </c>
      <c r="D272" s="26">
        <f t="shared" ref="D272:AE272" si="25">D270*D271/1000</f>
        <v>0</v>
      </c>
      <c r="E272" s="26">
        <f t="shared" si="25"/>
        <v>0</v>
      </c>
      <c r="F272" s="26">
        <f t="shared" si="25"/>
        <v>0</v>
      </c>
      <c r="G272" s="26">
        <f t="shared" si="25"/>
        <v>0</v>
      </c>
      <c r="H272" s="26">
        <f t="shared" si="25"/>
        <v>14</v>
      </c>
      <c r="I272" s="26">
        <f t="shared" si="25"/>
        <v>35</v>
      </c>
      <c r="J272" s="26">
        <f t="shared" si="25"/>
        <v>474.6</v>
      </c>
      <c r="K272" s="26">
        <f t="shared" si="25"/>
        <v>300</v>
      </c>
      <c r="L272" s="26">
        <f t="shared" si="25"/>
        <v>31.5</v>
      </c>
      <c r="M272" s="26">
        <f t="shared" si="25"/>
        <v>42.5</v>
      </c>
      <c r="N272" s="26">
        <f t="shared" si="25"/>
        <v>170</v>
      </c>
      <c r="O272" s="26">
        <f t="shared" si="25"/>
        <v>0</v>
      </c>
      <c r="P272" s="26">
        <f t="shared" si="25"/>
        <v>0</v>
      </c>
      <c r="Q272" s="26">
        <f t="shared" si="25"/>
        <v>330</v>
      </c>
      <c r="R272" s="26">
        <f t="shared" si="25"/>
        <v>0</v>
      </c>
      <c r="S272" s="26">
        <f t="shared" si="25"/>
        <v>0</v>
      </c>
      <c r="T272" s="26">
        <f t="shared" si="25"/>
        <v>0</v>
      </c>
      <c r="U272" s="26">
        <f t="shared" si="25"/>
        <v>360</v>
      </c>
      <c r="V272" s="26">
        <f t="shared" si="25"/>
        <v>20</v>
      </c>
      <c r="W272" s="26">
        <f t="shared" si="25"/>
        <v>0</v>
      </c>
      <c r="X272" s="26">
        <f t="shared" si="25"/>
        <v>224.75</v>
      </c>
      <c r="Y272" s="26">
        <f t="shared" si="25"/>
        <v>0</v>
      </c>
      <c r="Z272" s="26">
        <f t="shared" si="25"/>
        <v>0</v>
      </c>
      <c r="AA272" s="26">
        <f t="shared" si="25"/>
        <v>45.5</v>
      </c>
      <c r="AB272" s="26">
        <f t="shared" si="25"/>
        <v>84</v>
      </c>
      <c r="AC272" s="26">
        <f t="shared" si="25"/>
        <v>3</v>
      </c>
      <c r="AD272" s="26">
        <f t="shared" si="25"/>
        <v>0</v>
      </c>
      <c r="AE272" s="26">
        <f t="shared" si="25"/>
        <v>0</v>
      </c>
      <c r="AF272" s="27">
        <f>SUM(C272:AE272)</f>
        <v>2134.85</v>
      </c>
    </row>
    <row r="273" spans="2:31" x14ac:dyDescent="0.25"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</row>
    <row r="275" spans="2:31" x14ac:dyDescent="0.25">
      <c r="C275" t="s">
        <v>22</v>
      </c>
      <c r="L275" t="s">
        <v>23</v>
      </c>
    </row>
    <row r="276" spans="2:31" ht="18.75" x14ac:dyDescent="0.25">
      <c r="B276" s="1"/>
      <c r="C276" s="1"/>
      <c r="D276" s="1"/>
      <c r="E276" s="2"/>
      <c r="F276" s="2"/>
      <c r="G276" s="1"/>
      <c r="H276" s="3" t="s">
        <v>0</v>
      </c>
      <c r="I276" s="2"/>
      <c r="J276" s="2"/>
      <c r="K276" s="2"/>
      <c r="L276" s="2"/>
      <c r="M276" s="1"/>
      <c r="N276" s="2"/>
      <c r="O276" s="2"/>
      <c r="P276" s="2"/>
      <c r="Q276" s="4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2:31" ht="15.75" x14ac:dyDescent="0.25">
      <c r="B277" s="5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4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2:31" x14ac:dyDescent="0.25">
      <c r="B278" s="1"/>
      <c r="C278" s="2"/>
      <c r="D278" s="6"/>
      <c r="E278" s="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4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2:31" ht="15.75" x14ac:dyDescent="0.25">
      <c r="B279" s="7" t="s">
        <v>86</v>
      </c>
      <c r="C279" s="8"/>
      <c r="D279" s="2"/>
      <c r="E279" s="2"/>
      <c r="F279" s="2"/>
      <c r="G279" s="1"/>
      <c r="H279" s="2"/>
      <c r="I279" s="2"/>
      <c r="J279" s="2"/>
      <c r="K279" s="2"/>
      <c r="L279" s="2"/>
      <c r="M279" s="2"/>
      <c r="N279" s="1"/>
      <c r="O279" s="1"/>
      <c r="P279" s="2"/>
      <c r="Q279" s="1"/>
      <c r="R279" s="1"/>
      <c r="S279" s="2" t="s">
        <v>1</v>
      </c>
      <c r="T279" s="1"/>
      <c r="U279" s="1"/>
      <c r="V279" s="1"/>
      <c r="W279" s="1"/>
      <c r="X279" s="1"/>
      <c r="Y279" s="1"/>
      <c r="Z279" s="1"/>
      <c r="AA279" s="1" t="s">
        <v>2</v>
      </c>
      <c r="AB279" s="1"/>
      <c r="AC279" s="1"/>
      <c r="AD279" s="1"/>
      <c r="AE279" s="1"/>
    </row>
    <row r="280" spans="2:31" x14ac:dyDescent="0.25">
      <c r="B280" s="1" t="s">
        <v>33</v>
      </c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4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2:31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9"/>
      <c r="N281" s="2"/>
      <c r="O281" s="2"/>
      <c r="P281" s="2"/>
      <c r="Q281" s="4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2:31" ht="15.75" x14ac:dyDescent="0.25">
      <c r="B282" s="9"/>
      <c r="C282" s="10"/>
      <c r="D282" s="11"/>
      <c r="E282" s="12" t="s">
        <v>3</v>
      </c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4"/>
      <c r="R282" s="11"/>
      <c r="S282" s="11"/>
      <c r="T282" s="11"/>
      <c r="U282" s="15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</row>
    <row r="283" spans="2:31" x14ac:dyDescent="0.25">
      <c r="B283" s="17"/>
      <c r="C283" s="30" t="s">
        <v>4</v>
      </c>
      <c r="D283" s="31"/>
      <c r="E283" s="31"/>
      <c r="F283" s="31"/>
      <c r="G283" s="31"/>
      <c r="H283" s="31"/>
      <c r="I283" s="31"/>
      <c r="J283" s="31"/>
      <c r="K283" s="31"/>
      <c r="L283" s="31"/>
      <c r="M283" s="31" t="s">
        <v>90</v>
      </c>
      <c r="N283" s="31"/>
      <c r="O283" s="31"/>
      <c r="P283" s="31"/>
      <c r="Q283" s="31"/>
      <c r="R283" s="31"/>
      <c r="S283" s="31"/>
      <c r="T283" s="31"/>
      <c r="U283" s="31"/>
      <c r="V283" s="30" t="s">
        <v>91</v>
      </c>
      <c r="W283" s="31"/>
      <c r="X283" s="31"/>
      <c r="Y283" s="31"/>
      <c r="Z283" s="31"/>
      <c r="AA283" s="31"/>
      <c r="AB283" s="31"/>
      <c r="AC283" s="31"/>
      <c r="AD283" s="31"/>
      <c r="AE283" s="31"/>
    </row>
    <row r="284" spans="2:31" ht="48" x14ac:dyDescent="0.25">
      <c r="B284" s="18">
        <v>24</v>
      </c>
      <c r="C284" s="19" t="s">
        <v>5</v>
      </c>
      <c r="D284" s="19" t="s">
        <v>38</v>
      </c>
      <c r="E284" s="19" t="s">
        <v>6</v>
      </c>
      <c r="F284" s="19" t="s">
        <v>39</v>
      </c>
      <c r="G284" s="19" t="s">
        <v>15</v>
      </c>
      <c r="H284" s="19" t="s">
        <v>9</v>
      </c>
      <c r="I284" s="19" t="s">
        <v>10</v>
      </c>
      <c r="J284" s="19" t="s">
        <v>7</v>
      </c>
      <c r="K284" s="19" t="s">
        <v>40</v>
      </c>
      <c r="L284" s="19" t="s">
        <v>41</v>
      </c>
      <c r="M284" s="19" t="s">
        <v>13</v>
      </c>
      <c r="N284" s="20" t="s">
        <v>42</v>
      </c>
      <c r="O284" s="20" t="s">
        <v>28</v>
      </c>
      <c r="P284" s="22" t="s">
        <v>11</v>
      </c>
      <c r="Q284" s="20" t="s">
        <v>8</v>
      </c>
      <c r="R284" s="22" t="s">
        <v>14</v>
      </c>
      <c r="S284" s="20" t="s">
        <v>17</v>
      </c>
      <c r="T284" s="20" t="s">
        <v>16</v>
      </c>
      <c r="U284" s="22" t="s">
        <v>43</v>
      </c>
      <c r="V284" s="20" t="s">
        <v>44</v>
      </c>
      <c r="W284" s="22" t="s">
        <v>18</v>
      </c>
      <c r="X284" s="20" t="s">
        <v>45</v>
      </c>
      <c r="Y284" s="22" t="s">
        <v>46</v>
      </c>
      <c r="Z284" s="20" t="s">
        <v>30</v>
      </c>
      <c r="AA284" s="22" t="s">
        <v>47</v>
      </c>
      <c r="AB284" s="20" t="s">
        <v>36</v>
      </c>
      <c r="AC284" s="19" t="s">
        <v>25</v>
      </c>
      <c r="AD284" s="19" t="s">
        <v>48</v>
      </c>
      <c r="AE284" s="19" t="s">
        <v>49</v>
      </c>
    </row>
    <row r="285" spans="2:31" x14ac:dyDescent="0.25">
      <c r="B285" s="21" t="s">
        <v>50</v>
      </c>
      <c r="C285" s="20"/>
      <c r="D285" s="20"/>
      <c r="E285" s="20">
        <v>1500</v>
      </c>
      <c r="F285" s="23">
        <v>500</v>
      </c>
      <c r="G285" s="23">
        <v>300</v>
      </c>
      <c r="H285" s="23">
        <v>300</v>
      </c>
      <c r="I285" s="20">
        <v>300</v>
      </c>
      <c r="J285" s="23"/>
      <c r="K285" s="23"/>
      <c r="L285" s="23"/>
      <c r="M285" s="23"/>
      <c r="N285" s="20"/>
      <c r="O285" s="20"/>
      <c r="P285" s="20">
        <v>1300</v>
      </c>
      <c r="Q285" s="23"/>
      <c r="R285" s="20"/>
      <c r="S285" s="23">
        <v>100</v>
      </c>
      <c r="T285" s="23">
        <v>300</v>
      </c>
      <c r="U285" s="23">
        <v>200</v>
      </c>
      <c r="V285" s="20"/>
      <c r="W285" s="20"/>
      <c r="X285" s="20"/>
      <c r="Y285" s="23"/>
      <c r="Z285" s="20"/>
      <c r="AA285" s="23"/>
      <c r="AB285" s="23"/>
      <c r="AC285" s="23">
        <v>100</v>
      </c>
      <c r="AD285" s="23"/>
      <c r="AE285" s="23"/>
    </row>
    <row r="286" spans="2:31" ht="24" x14ac:dyDescent="0.25">
      <c r="B286" s="21" t="s">
        <v>51</v>
      </c>
      <c r="C286" s="20"/>
      <c r="D286" s="20"/>
      <c r="E286" s="20"/>
      <c r="F286" s="23"/>
      <c r="G286" s="23"/>
      <c r="H286" s="23">
        <v>200</v>
      </c>
      <c r="I286" s="20"/>
      <c r="J286" s="23"/>
      <c r="K286" s="23"/>
      <c r="L286" s="23">
        <v>2500</v>
      </c>
      <c r="M286" s="23"/>
      <c r="N286" s="23"/>
      <c r="O286" s="20"/>
      <c r="P286" s="20"/>
      <c r="Q286" s="23">
        <v>1000</v>
      </c>
      <c r="R286" s="20"/>
      <c r="S286" s="23"/>
      <c r="T286" s="23"/>
      <c r="U286" s="23">
        <v>150</v>
      </c>
      <c r="V286" s="20">
        <v>100</v>
      </c>
      <c r="W286" s="20"/>
      <c r="X286" s="20"/>
      <c r="Y286" s="23"/>
      <c r="Z286" s="20"/>
      <c r="AA286" s="23"/>
      <c r="AB286" s="23"/>
      <c r="AC286" s="23">
        <v>100</v>
      </c>
      <c r="AD286" s="23"/>
      <c r="AE286" s="23"/>
    </row>
    <row r="287" spans="2:31" x14ac:dyDescent="0.25">
      <c r="B287" s="21" t="s">
        <v>36</v>
      </c>
      <c r="C287" s="20"/>
      <c r="D287" s="20"/>
      <c r="E287" s="20"/>
      <c r="F287" s="23"/>
      <c r="G287" s="23"/>
      <c r="H287" s="23"/>
      <c r="I287" s="20"/>
      <c r="J287" s="23"/>
      <c r="K287" s="23"/>
      <c r="L287" s="23"/>
      <c r="M287" s="23"/>
      <c r="N287" s="23"/>
      <c r="O287" s="20"/>
      <c r="P287" s="20"/>
      <c r="Q287" s="23"/>
      <c r="R287" s="20"/>
      <c r="S287" s="23"/>
      <c r="T287" s="23"/>
      <c r="U287" s="23"/>
      <c r="V287" s="20"/>
      <c r="W287" s="20"/>
      <c r="X287" s="20"/>
      <c r="Y287" s="23"/>
      <c r="Z287" s="20"/>
      <c r="AA287" s="23"/>
      <c r="AB287" s="23">
        <v>1500</v>
      </c>
      <c r="AC287" s="23"/>
      <c r="AD287" s="23"/>
      <c r="AE287" s="23"/>
    </row>
    <row r="288" spans="2:31" x14ac:dyDescent="0.25">
      <c r="B288" s="24" t="s">
        <v>57</v>
      </c>
      <c r="C288" s="23"/>
      <c r="D288" s="23"/>
      <c r="E288" s="23"/>
      <c r="F288" s="23"/>
      <c r="G288" s="23"/>
      <c r="H288" s="23"/>
      <c r="I288" s="23"/>
      <c r="J288" s="23">
        <v>600</v>
      </c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>
        <v>300</v>
      </c>
      <c r="AB288" s="23"/>
      <c r="AC288" s="23"/>
      <c r="AD288" s="23"/>
      <c r="AE288" s="23"/>
    </row>
    <row r="289" spans="2:32" x14ac:dyDescent="0.25">
      <c r="B289" s="24" t="s">
        <v>29</v>
      </c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>
        <v>1500</v>
      </c>
      <c r="Y289" s="23"/>
      <c r="Z289" s="23"/>
      <c r="AA289" s="23"/>
      <c r="AB289" s="23"/>
      <c r="AC289" s="23"/>
      <c r="AD289" s="23"/>
      <c r="AE289" s="23"/>
    </row>
    <row r="290" spans="2:32" x14ac:dyDescent="0.25">
      <c r="B290" s="25" t="s">
        <v>19</v>
      </c>
      <c r="C290" s="26">
        <f t="shared" ref="C290:AE290" si="26">C285+C286+C287+C288+C289</f>
        <v>0</v>
      </c>
      <c r="D290" s="26">
        <f t="shared" si="26"/>
        <v>0</v>
      </c>
      <c r="E290" s="26">
        <f t="shared" si="26"/>
        <v>1500</v>
      </c>
      <c r="F290" s="26">
        <f t="shared" si="26"/>
        <v>500</v>
      </c>
      <c r="G290" s="26">
        <f t="shared" si="26"/>
        <v>300</v>
      </c>
      <c r="H290" s="26">
        <f t="shared" si="26"/>
        <v>500</v>
      </c>
      <c r="I290" s="26">
        <f t="shared" si="26"/>
        <v>300</v>
      </c>
      <c r="J290" s="26">
        <f t="shared" si="26"/>
        <v>600</v>
      </c>
      <c r="K290" s="26">
        <f t="shared" si="26"/>
        <v>0</v>
      </c>
      <c r="L290" s="26">
        <f t="shared" si="26"/>
        <v>2500</v>
      </c>
      <c r="M290" s="26">
        <f t="shared" si="26"/>
        <v>0</v>
      </c>
      <c r="N290" s="26">
        <f t="shared" si="26"/>
        <v>0</v>
      </c>
      <c r="O290" s="26">
        <f t="shared" si="26"/>
        <v>0</v>
      </c>
      <c r="P290" s="26">
        <f t="shared" si="26"/>
        <v>1300</v>
      </c>
      <c r="Q290" s="26">
        <f t="shared" si="26"/>
        <v>1000</v>
      </c>
      <c r="R290" s="26">
        <f t="shared" si="26"/>
        <v>0</v>
      </c>
      <c r="S290" s="26">
        <f t="shared" si="26"/>
        <v>100</v>
      </c>
      <c r="T290" s="26">
        <f t="shared" si="26"/>
        <v>300</v>
      </c>
      <c r="U290" s="26">
        <f t="shared" si="26"/>
        <v>350</v>
      </c>
      <c r="V290" s="26">
        <f t="shared" si="26"/>
        <v>100</v>
      </c>
      <c r="W290" s="26">
        <f t="shared" si="26"/>
        <v>0</v>
      </c>
      <c r="X290" s="26">
        <f t="shared" si="26"/>
        <v>1500</v>
      </c>
      <c r="Y290" s="26">
        <f t="shared" si="26"/>
        <v>0</v>
      </c>
      <c r="Z290" s="26">
        <f t="shared" si="26"/>
        <v>0</v>
      </c>
      <c r="AA290" s="26">
        <f t="shared" si="26"/>
        <v>300</v>
      </c>
      <c r="AB290" s="26">
        <f t="shared" si="26"/>
        <v>1500</v>
      </c>
      <c r="AC290" s="26">
        <f t="shared" si="26"/>
        <v>200</v>
      </c>
      <c r="AD290" s="26">
        <f t="shared" si="26"/>
        <v>0</v>
      </c>
      <c r="AE290" s="26">
        <f t="shared" si="26"/>
        <v>0</v>
      </c>
    </row>
    <row r="291" spans="2:32" x14ac:dyDescent="0.25">
      <c r="B291" s="24" t="s">
        <v>20</v>
      </c>
      <c r="C291" s="23">
        <v>125</v>
      </c>
      <c r="D291" s="23">
        <v>60</v>
      </c>
      <c r="E291" s="23">
        <v>40</v>
      </c>
      <c r="F291" s="23">
        <v>55</v>
      </c>
      <c r="G291" s="23">
        <v>45</v>
      </c>
      <c r="H291" s="23">
        <v>35</v>
      </c>
      <c r="I291" s="23">
        <v>70</v>
      </c>
      <c r="J291" s="23">
        <v>678</v>
      </c>
      <c r="K291" s="23">
        <v>100</v>
      </c>
      <c r="L291" s="23">
        <v>63</v>
      </c>
      <c r="M291" s="23">
        <v>85</v>
      </c>
      <c r="N291" s="23">
        <v>68</v>
      </c>
      <c r="O291" s="23">
        <v>143</v>
      </c>
      <c r="P291" s="23">
        <v>420</v>
      </c>
      <c r="Q291" s="23">
        <v>220</v>
      </c>
      <c r="R291" s="23">
        <v>320</v>
      </c>
      <c r="S291" s="23">
        <v>240</v>
      </c>
      <c r="T291" s="23">
        <v>290</v>
      </c>
      <c r="U291" s="23">
        <v>600</v>
      </c>
      <c r="V291" s="23">
        <v>200</v>
      </c>
      <c r="W291" s="23">
        <v>1200</v>
      </c>
      <c r="X291" s="23">
        <v>145</v>
      </c>
      <c r="Y291" s="23">
        <v>180</v>
      </c>
      <c r="Z291" s="23">
        <v>150</v>
      </c>
      <c r="AA291" s="23">
        <v>65</v>
      </c>
      <c r="AB291" s="23">
        <v>56</v>
      </c>
      <c r="AC291" s="23">
        <v>15</v>
      </c>
      <c r="AD291" s="23">
        <v>230</v>
      </c>
      <c r="AE291" s="23"/>
    </row>
    <row r="292" spans="2:32" x14ac:dyDescent="0.25">
      <c r="B292" s="25" t="s">
        <v>21</v>
      </c>
      <c r="C292" s="26">
        <f>C290*C291/1000</f>
        <v>0</v>
      </c>
      <c r="D292" s="26">
        <f t="shared" ref="D292:AE292" si="27">D290*D291/1000</f>
        <v>0</v>
      </c>
      <c r="E292" s="26">
        <f t="shared" si="27"/>
        <v>60</v>
      </c>
      <c r="F292" s="26">
        <f t="shared" si="27"/>
        <v>27.5</v>
      </c>
      <c r="G292" s="26">
        <f t="shared" si="27"/>
        <v>13.5</v>
      </c>
      <c r="H292" s="26">
        <f t="shared" si="27"/>
        <v>17.5</v>
      </c>
      <c r="I292" s="26">
        <f t="shared" si="27"/>
        <v>21</v>
      </c>
      <c r="J292" s="26">
        <f t="shared" si="27"/>
        <v>406.8</v>
      </c>
      <c r="K292" s="26">
        <f t="shared" si="27"/>
        <v>0</v>
      </c>
      <c r="L292" s="26">
        <f t="shared" si="27"/>
        <v>157.5</v>
      </c>
      <c r="M292" s="26">
        <f t="shared" si="27"/>
        <v>0</v>
      </c>
      <c r="N292" s="26">
        <f t="shared" si="27"/>
        <v>0</v>
      </c>
      <c r="O292" s="26">
        <f t="shared" si="27"/>
        <v>0</v>
      </c>
      <c r="P292" s="26">
        <f t="shared" si="27"/>
        <v>546</v>
      </c>
      <c r="Q292" s="26">
        <f t="shared" si="27"/>
        <v>220</v>
      </c>
      <c r="R292" s="26">
        <f t="shared" si="27"/>
        <v>0</v>
      </c>
      <c r="S292" s="26">
        <f t="shared" si="27"/>
        <v>24</v>
      </c>
      <c r="T292" s="26">
        <f t="shared" si="27"/>
        <v>87</v>
      </c>
      <c r="U292" s="26">
        <f t="shared" si="27"/>
        <v>210</v>
      </c>
      <c r="V292" s="26">
        <f t="shared" si="27"/>
        <v>20</v>
      </c>
      <c r="W292" s="26">
        <f t="shared" si="27"/>
        <v>0</v>
      </c>
      <c r="X292" s="26">
        <f t="shared" si="27"/>
        <v>217.5</v>
      </c>
      <c r="Y292" s="26">
        <f t="shared" si="27"/>
        <v>0</v>
      </c>
      <c r="Z292" s="26">
        <f t="shared" si="27"/>
        <v>0</v>
      </c>
      <c r="AA292" s="26">
        <f t="shared" si="27"/>
        <v>19.5</v>
      </c>
      <c r="AB292" s="26">
        <f t="shared" si="27"/>
        <v>84</v>
      </c>
      <c r="AC292" s="26">
        <f t="shared" si="27"/>
        <v>3</v>
      </c>
      <c r="AD292" s="26">
        <f t="shared" si="27"/>
        <v>0</v>
      </c>
      <c r="AE292" s="26">
        <f t="shared" si="27"/>
        <v>0</v>
      </c>
      <c r="AF292" s="27">
        <f>SUM(C292:AE292)</f>
        <v>2134.8000000000002</v>
      </c>
    </row>
    <row r="293" spans="2:32" x14ac:dyDescent="0.25"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</row>
    <row r="295" spans="2:32" x14ac:dyDescent="0.25">
      <c r="C295" t="s">
        <v>22</v>
      </c>
      <c r="L295" t="s">
        <v>23</v>
      </c>
    </row>
    <row r="296" spans="2:32" ht="18.75" x14ac:dyDescent="0.25">
      <c r="B296" s="1"/>
      <c r="C296" s="1"/>
      <c r="D296" s="1"/>
      <c r="E296" s="2"/>
      <c r="F296" s="2"/>
      <c r="G296" s="1"/>
      <c r="H296" s="3" t="s">
        <v>0</v>
      </c>
      <c r="I296" s="2"/>
      <c r="J296" s="2"/>
      <c r="K296" s="2"/>
      <c r="L296" s="2"/>
      <c r="M296" s="1"/>
      <c r="N296" s="2"/>
      <c r="O296" s="2"/>
      <c r="P296" s="2"/>
      <c r="Q296" s="4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2:32" ht="15.75" x14ac:dyDescent="0.25">
      <c r="B297" s="5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4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2:32" x14ac:dyDescent="0.25">
      <c r="B298" s="1"/>
      <c r="C298" s="2"/>
      <c r="D298" s="6"/>
      <c r="E298" s="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4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2:32" ht="15.75" x14ac:dyDescent="0.25">
      <c r="B299" s="7" t="s">
        <v>87</v>
      </c>
      <c r="C299" s="8"/>
      <c r="D299" s="2"/>
      <c r="E299" s="2"/>
      <c r="F299" s="2"/>
      <c r="G299" s="1"/>
      <c r="H299" s="2"/>
      <c r="I299" s="2"/>
      <c r="J299" s="2"/>
      <c r="K299" s="2"/>
      <c r="L299" s="2"/>
      <c r="M299" s="2"/>
      <c r="N299" s="1"/>
      <c r="O299" s="1"/>
      <c r="P299" s="2"/>
      <c r="Q299" s="1"/>
      <c r="R299" s="1"/>
      <c r="S299" s="2" t="s">
        <v>1</v>
      </c>
      <c r="T299" s="1"/>
      <c r="U299" s="1"/>
      <c r="V299" s="1"/>
      <c r="W299" s="1"/>
      <c r="X299" s="1"/>
      <c r="Y299" s="1"/>
      <c r="Z299" s="1"/>
      <c r="AA299" s="1" t="s">
        <v>2</v>
      </c>
      <c r="AB299" s="1"/>
      <c r="AC299" s="1"/>
      <c r="AD299" s="1"/>
      <c r="AE299" s="1"/>
    </row>
    <row r="300" spans="2:32" x14ac:dyDescent="0.25">
      <c r="B300" s="1" t="s">
        <v>34</v>
      </c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4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2:32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9"/>
      <c r="N301" s="2"/>
      <c r="O301" s="2"/>
      <c r="P301" s="2"/>
      <c r="Q301" s="4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2:32" ht="15.75" x14ac:dyDescent="0.25">
      <c r="B302" s="9"/>
      <c r="C302" s="10"/>
      <c r="D302" s="11"/>
      <c r="E302" s="12" t="s">
        <v>3</v>
      </c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4"/>
      <c r="R302" s="11"/>
      <c r="S302" s="11"/>
      <c r="T302" s="11"/>
      <c r="U302" s="15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</row>
    <row r="303" spans="2:32" ht="18" customHeight="1" x14ac:dyDescent="0.25">
      <c r="B303" s="17"/>
      <c r="C303" s="30" t="s">
        <v>4</v>
      </c>
      <c r="D303" s="31"/>
      <c r="E303" s="31"/>
      <c r="F303" s="31"/>
      <c r="G303" s="31"/>
      <c r="H303" s="31"/>
      <c r="I303" s="31"/>
      <c r="J303" s="31"/>
      <c r="K303" s="31"/>
      <c r="L303" s="31"/>
      <c r="M303" s="31" t="s">
        <v>90</v>
      </c>
      <c r="N303" s="31"/>
      <c r="O303" s="31"/>
      <c r="P303" s="31"/>
      <c r="Q303" s="31"/>
      <c r="R303" s="31"/>
      <c r="S303" s="31"/>
      <c r="T303" s="31"/>
      <c r="U303" s="31"/>
      <c r="V303" s="30" t="s">
        <v>91</v>
      </c>
      <c r="W303" s="31"/>
      <c r="X303" s="31"/>
      <c r="Y303" s="31"/>
      <c r="Z303" s="31"/>
      <c r="AA303" s="31"/>
      <c r="AB303" s="31"/>
      <c r="AC303" s="31"/>
      <c r="AD303" s="31"/>
      <c r="AE303" s="31"/>
    </row>
    <row r="304" spans="2:32" ht="48" x14ac:dyDescent="0.25">
      <c r="B304" s="18">
        <v>25</v>
      </c>
      <c r="C304" s="19" t="s">
        <v>5</v>
      </c>
      <c r="D304" s="19" t="s">
        <v>38</v>
      </c>
      <c r="E304" s="19" t="s">
        <v>6</v>
      </c>
      <c r="F304" s="19" t="s">
        <v>39</v>
      </c>
      <c r="G304" s="19" t="s">
        <v>15</v>
      </c>
      <c r="H304" s="19" t="s">
        <v>9</v>
      </c>
      <c r="I304" s="19" t="s">
        <v>10</v>
      </c>
      <c r="J304" s="19" t="s">
        <v>7</v>
      </c>
      <c r="K304" s="19" t="s">
        <v>40</v>
      </c>
      <c r="L304" s="19" t="s">
        <v>41</v>
      </c>
      <c r="M304" s="19" t="s">
        <v>13</v>
      </c>
      <c r="N304" s="20" t="s">
        <v>42</v>
      </c>
      <c r="O304" s="20" t="s">
        <v>28</v>
      </c>
      <c r="P304" s="22" t="s">
        <v>11</v>
      </c>
      <c r="Q304" s="20" t="s">
        <v>8</v>
      </c>
      <c r="R304" s="22" t="s">
        <v>14</v>
      </c>
      <c r="S304" s="20" t="s">
        <v>17</v>
      </c>
      <c r="T304" s="20" t="s">
        <v>16</v>
      </c>
      <c r="U304" s="22" t="s">
        <v>43</v>
      </c>
      <c r="V304" s="20" t="s">
        <v>44</v>
      </c>
      <c r="W304" s="22" t="s">
        <v>18</v>
      </c>
      <c r="X304" s="20" t="s">
        <v>45</v>
      </c>
      <c r="Y304" s="22" t="s">
        <v>46</v>
      </c>
      <c r="Z304" s="20" t="s">
        <v>30</v>
      </c>
      <c r="AA304" s="22" t="s">
        <v>47</v>
      </c>
      <c r="AB304" s="20" t="s">
        <v>36</v>
      </c>
      <c r="AC304" s="19" t="s">
        <v>25</v>
      </c>
      <c r="AD304" s="19" t="s">
        <v>48</v>
      </c>
      <c r="AE304" s="19" t="s">
        <v>49</v>
      </c>
    </row>
    <row r="305" spans="2:32" x14ac:dyDescent="0.25">
      <c r="B305" s="21" t="s">
        <v>54</v>
      </c>
      <c r="C305" s="20"/>
      <c r="D305" s="20"/>
      <c r="E305" s="20"/>
      <c r="F305" s="23">
        <v>500</v>
      </c>
      <c r="G305" s="23"/>
      <c r="H305" s="23">
        <v>300</v>
      </c>
      <c r="I305" s="20">
        <v>300</v>
      </c>
      <c r="J305" s="23"/>
      <c r="K305" s="23"/>
      <c r="L305" s="23">
        <v>500</v>
      </c>
      <c r="M305" s="23">
        <v>100</v>
      </c>
      <c r="N305" s="20"/>
      <c r="O305" s="20"/>
      <c r="P305" s="20"/>
      <c r="Q305" s="23">
        <v>1500</v>
      </c>
      <c r="R305" s="20"/>
      <c r="S305" s="23">
        <v>200</v>
      </c>
      <c r="T305" s="23"/>
      <c r="U305" s="23">
        <v>200</v>
      </c>
      <c r="V305" s="20">
        <v>100</v>
      </c>
      <c r="W305" s="20"/>
      <c r="X305" s="20"/>
      <c r="Y305" s="23"/>
      <c r="Z305" s="20"/>
      <c r="AA305" s="23"/>
      <c r="AB305" s="23"/>
      <c r="AC305" s="23">
        <v>100</v>
      </c>
      <c r="AD305" s="23"/>
      <c r="AE305" s="23"/>
    </row>
    <row r="306" spans="2:32" ht="24" x14ac:dyDescent="0.25">
      <c r="B306" s="21" t="s">
        <v>37</v>
      </c>
      <c r="C306" s="20"/>
      <c r="D306" s="20"/>
      <c r="E306" s="20"/>
      <c r="F306" s="23">
        <v>2000</v>
      </c>
      <c r="G306" s="23"/>
      <c r="H306" s="23">
        <v>200</v>
      </c>
      <c r="I306" s="20"/>
      <c r="J306" s="23"/>
      <c r="K306" s="23"/>
      <c r="L306" s="23"/>
      <c r="M306" s="23"/>
      <c r="N306" s="23"/>
      <c r="O306" s="20"/>
      <c r="P306" s="20"/>
      <c r="Q306" s="23"/>
      <c r="R306" s="20"/>
      <c r="S306" s="23"/>
      <c r="T306" s="23"/>
      <c r="U306" s="23">
        <v>281</v>
      </c>
      <c r="V306" s="20"/>
      <c r="W306" s="20"/>
      <c r="X306" s="20"/>
      <c r="Y306" s="23"/>
      <c r="Z306" s="20"/>
      <c r="AA306" s="23"/>
      <c r="AB306" s="23"/>
      <c r="AC306" s="23">
        <v>100</v>
      </c>
      <c r="AD306" s="23"/>
      <c r="AE306" s="23"/>
    </row>
    <row r="307" spans="2:32" x14ac:dyDescent="0.25">
      <c r="B307" s="21" t="s">
        <v>36</v>
      </c>
      <c r="C307" s="20"/>
      <c r="D307" s="20"/>
      <c r="E307" s="20"/>
      <c r="F307" s="23"/>
      <c r="G307" s="23"/>
      <c r="H307" s="23"/>
      <c r="I307" s="20"/>
      <c r="J307" s="23"/>
      <c r="K307" s="23"/>
      <c r="L307" s="23"/>
      <c r="M307" s="23"/>
      <c r="N307" s="23"/>
      <c r="O307" s="20"/>
      <c r="P307" s="20"/>
      <c r="Q307" s="23"/>
      <c r="R307" s="20"/>
      <c r="S307" s="23"/>
      <c r="T307" s="23"/>
      <c r="U307" s="23"/>
      <c r="V307" s="20"/>
      <c r="W307" s="20"/>
      <c r="X307" s="20"/>
      <c r="Y307" s="23"/>
      <c r="Z307" s="20"/>
      <c r="AA307" s="23"/>
      <c r="AB307" s="23">
        <v>1500</v>
      </c>
      <c r="AC307" s="23"/>
      <c r="AD307" s="23"/>
      <c r="AE307" s="23"/>
    </row>
    <row r="308" spans="2:32" x14ac:dyDescent="0.25">
      <c r="B308" s="24" t="s">
        <v>94</v>
      </c>
      <c r="C308" s="23"/>
      <c r="D308" s="23"/>
      <c r="E308" s="23"/>
      <c r="F308" s="23"/>
      <c r="G308" s="23"/>
      <c r="H308" s="23"/>
      <c r="I308" s="23"/>
      <c r="J308" s="23">
        <v>500</v>
      </c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>
        <v>300</v>
      </c>
      <c r="AB308" s="23"/>
      <c r="AC308" s="23"/>
      <c r="AD308" s="23"/>
      <c r="AE308" s="23"/>
    </row>
    <row r="309" spans="2:32" x14ac:dyDescent="0.25">
      <c r="B309" s="24" t="s">
        <v>12</v>
      </c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>
        <v>3420</v>
      </c>
      <c r="AE309" s="23"/>
    </row>
    <row r="310" spans="2:32" x14ac:dyDescent="0.25">
      <c r="B310" s="25" t="s">
        <v>19</v>
      </c>
      <c r="C310" s="26">
        <f t="shared" ref="C310:AE310" si="28">C305+C306+C307+C308+C309</f>
        <v>0</v>
      </c>
      <c r="D310" s="26">
        <f t="shared" si="28"/>
        <v>0</v>
      </c>
      <c r="E310" s="26">
        <f t="shared" si="28"/>
        <v>0</v>
      </c>
      <c r="F310" s="26">
        <f t="shared" si="28"/>
        <v>2500</v>
      </c>
      <c r="G310" s="26">
        <f t="shared" si="28"/>
        <v>0</v>
      </c>
      <c r="H310" s="26">
        <f t="shared" si="28"/>
        <v>500</v>
      </c>
      <c r="I310" s="26">
        <f t="shared" si="28"/>
        <v>300</v>
      </c>
      <c r="J310" s="26">
        <f t="shared" si="28"/>
        <v>500</v>
      </c>
      <c r="K310" s="26">
        <f t="shared" si="28"/>
        <v>0</v>
      </c>
      <c r="L310" s="26">
        <f t="shared" si="28"/>
        <v>500</v>
      </c>
      <c r="M310" s="26">
        <f t="shared" si="28"/>
        <v>100</v>
      </c>
      <c r="N310" s="26">
        <f t="shared" si="28"/>
        <v>0</v>
      </c>
      <c r="O310" s="26">
        <f t="shared" si="28"/>
        <v>0</v>
      </c>
      <c r="P310" s="26">
        <f t="shared" si="28"/>
        <v>0</v>
      </c>
      <c r="Q310" s="26">
        <f t="shared" si="28"/>
        <v>1500</v>
      </c>
      <c r="R310" s="26">
        <f t="shared" si="28"/>
        <v>0</v>
      </c>
      <c r="S310" s="26">
        <f t="shared" si="28"/>
        <v>200</v>
      </c>
      <c r="T310" s="26">
        <f t="shared" si="28"/>
        <v>0</v>
      </c>
      <c r="U310" s="26">
        <f t="shared" si="28"/>
        <v>481</v>
      </c>
      <c r="V310" s="26">
        <f t="shared" si="28"/>
        <v>100</v>
      </c>
      <c r="W310" s="26">
        <f t="shared" si="28"/>
        <v>0</v>
      </c>
      <c r="X310" s="26">
        <f t="shared" si="28"/>
        <v>0</v>
      </c>
      <c r="Y310" s="26">
        <f t="shared" si="28"/>
        <v>0</v>
      </c>
      <c r="Z310" s="26">
        <f t="shared" si="28"/>
        <v>0</v>
      </c>
      <c r="AA310" s="26">
        <f t="shared" si="28"/>
        <v>300</v>
      </c>
      <c r="AB310" s="26">
        <f t="shared" si="28"/>
        <v>1500</v>
      </c>
      <c r="AC310" s="26">
        <f t="shared" si="28"/>
        <v>200</v>
      </c>
      <c r="AD310" s="26">
        <f t="shared" si="28"/>
        <v>3420</v>
      </c>
      <c r="AE310" s="26">
        <f t="shared" si="28"/>
        <v>0</v>
      </c>
    </row>
    <row r="311" spans="2:32" x14ac:dyDescent="0.25">
      <c r="B311" s="24" t="s">
        <v>20</v>
      </c>
      <c r="C311" s="23">
        <v>125</v>
      </c>
      <c r="D311" s="23">
        <v>60</v>
      </c>
      <c r="E311" s="23">
        <v>40</v>
      </c>
      <c r="F311" s="23">
        <v>55</v>
      </c>
      <c r="G311" s="23">
        <v>45</v>
      </c>
      <c r="H311" s="23">
        <v>35</v>
      </c>
      <c r="I311" s="23">
        <v>70</v>
      </c>
      <c r="J311" s="23">
        <v>678</v>
      </c>
      <c r="K311" s="23">
        <v>100</v>
      </c>
      <c r="L311" s="23">
        <v>63</v>
      </c>
      <c r="M311" s="23">
        <v>85</v>
      </c>
      <c r="N311" s="23">
        <v>68</v>
      </c>
      <c r="O311" s="23">
        <v>143</v>
      </c>
      <c r="P311" s="23">
        <v>420</v>
      </c>
      <c r="Q311" s="23">
        <v>220</v>
      </c>
      <c r="R311" s="23">
        <v>320</v>
      </c>
      <c r="S311" s="23">
        <v>240</v>
      </c>
      <c r="T311" s="23">
        <v>290</v>
      </c>
      <c r="U311" s="23">
        <v>600</v>
      </c>
      <c r="V311" s="23">
        <v>200</v>
      </c>
      <c r="W311" s="23">
        <v>1200</v>
      </c>
      <c r="X311" s="23">
        <v>145</v>
      </c>
      <c r="Y311" s="23">
        <v>180</v>
      </c>
      <c r="Z311" s="23">
        <v>150</v>
      </c>
      <c r="AA311" s="23">
        <v>65</v>
      </c>
      <c r="AB311" s="23">
        <v>56</v>
      </c>
      <c r="AC311" s="23">
        <v>15</v>
      </c>
      <c r="AD311" s="23">
        <v>230</v>
      </c>
      <c r="AE311" s="23"/>
    </row>
    <row r="312" spans="2:32" x14ac:dyDescent="0.25">
      <c r="B312" s="25" t="s">
        <v>21</v>
      </c>
      <c r="C312" s="26">
        <f>C310*C311/1000</f>
        <v>0</v>
      </c>
      <c r="D312" s="26">
        <f t="shared" ref="D312:AE312" si="29">D310*D311/1000</f>
        <v>0</v>
      </c>
      <c r="E312" s="26">
        <f t="shared" si="29"/>
        <v>0</v>
      </c>
      <c r="F312" s="26">
        <f t="shared" si="29"/>
        <v>137.5</v>
      </c>
      <c r="G312" s="26">
        <f t="shared" si="29"/>
        <v>0</v>
      </c>
      <c r="H312" s="26">
        <f t="shared" si="29"/>
        <v>17.5</v>
      </c>
      <c r="I312" s="26">
        <f t="shared" si="29"/>
        <v>21</v>
      </c>
      <c r="J312" s="26">
        <f t="shared" si="29"/>
        <v>339</v>
      </c>
      <c r="K312" s="26">
        <f t="shared" si="29"/>
        <v>0</v>
      </c>
      <c r="L312" s="26">
        <f t="shared" si="29"/>
        <v>31.5</v>
      </c>
      <c r="M312" s="26">
        <f t="shared" si="29"/>
        <v>8.5</v>
      </c>
      <c r="N312" s="26">
        <f t="shared" si="29"/>
        <v>0</v>
      </c>
      <c r="O312" s="26">
        <f t="shared" si="29"/>
        <v>0</v>
      </c>
      <c r="P312" s="26">
        <f t="shared" si="29"/>
        <v>0</v>
      </c>
      <c r="Q312" s="26">
        <f t="shared" si="29"/>
        <v>330</v>
      </c>
      <c r="R312" s="26">
        <f t="shared" si="29"/>
        <v>0</v>
      </c>
      <c r="S312" s="26">
        <f t="shared" si="29"/>
        <v>48</v>
      </c>
      <c r="T312" s="26">
        <f t="shared" si="29"/>
        <v>0</v>
      </c>
      <c r="U312" s="26">
        <f t="shared" si="29"/>
        <v>288.60000000000002</v>
      </c>
      <c r="V312" s="26">
        <f t="shared" si="29"/>
        <v>20</v>
      </c>
      <c r="W312" s="26">
        <f t="shared" si="29"/>
        <v>0</v>
      </c>
      <c r="X312" s="26">
        <f t="shared" si="29"/>
        <v>0</v>
      </c>
      <c r="Y312" s="26">
        <f t="shared" si="29"/>
        <v>0</v>
      </c>
      <c r="Z312" s="26">
        <f t="shared" si="29"/>
        <v>0</v>
      </c>
      <c r="AA312" s="26">
        <f t="shared" si="29"/>
        <v>19.5</v>
      </c>
      <c r="AB312" s="26">
        <f t="shared" si="29"/>
        <v>84</v>
      </c>
      <c r="AC312" s="26">
        <f t="shared" si="29"/>
        <v>3</v>
      </c>
      <c r="AD312" s="26">
        <f t="shared" si="29"/>
        <v>786.6</v>
      </c>
      <c r="AE312" s="26">
        <f t="shared" si="29"/>
        <v>0</v>
      </c>
      <c r="AF312" s="27">
        <f>SUM(C312:AE312)</f>
        <v>2134.6999999999998</v>
      </c>
    </row>
    <row r="313" spans="2:32" x14ac:dyDescent="0.25"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</row>
    <row r="315" spans="2:32" x14ac:dyDescent="0.25">
      <c r="C315" t="s">
        <v>22</v>
      </c>
      <c r="L315" t="s">
        <v>23</v>
      </c>
    </row>
    <row r="316" spans="2:32" x14ac:dyDescent="0.25">
      <c r="AF316">
        <f>AF312+AF292+AF272+AF251+AF230+AF210+AF187+AF167+AF147+AF126+AF104+AF84+AF64+AF63+AF40+AF20</f>
        <v>31171.005000000001</v>
      </c>
    </row>
    <row r="318" spans="2:32" ht="48" x14ac:dyDescent="0.25">
      <c r="B318" s="19" t="s">
        <v>5</v>
      </c>
      <c r="C318" s="19" t="s">
        <v>38</v>
      </c>
      <c r="D318" s="19" t="s">
        <v>6</v>
      </c>
      <c r="E318" s="19" t="s">
        <v>39</v>
      </c>
      <c r="F318" s="19" t="s">
        <v>15</v>
      </c>
      <c r="G318" s="19" t="s">
        <v>9</v>
      </c>
      <c r="H318" s="19" t="s">
        <v>10</v>
      </c>
      <c r="I318" s="19" t="s">
        <v>7</v>
      </c>
      <c r="J318" s="19" t="s">
        <v>40</v>
      </c>
      <c r="K318" s="19" t="s">
        <v>41</v>
      </c>
      <c r="L318" s="19" t="s">
        <v>13</v>
      </c>
      <c r="M318" s="20" t="s">
        <v>42</v>
      </c>
      <c r="N318" s="20" t="s">
        <v>28</v>
      </c>
      <c r="O318" s="22" t="s">
        <v>11</v>
      </c>
      <c r="P318" s="20" t="s">
        <v>8</v>
      </c>
      <c r="Q318" s="22" t="s">
        <v>14</v>
      </c>
      <c r="R318" s="20" t="s">
        <v>17</v>
      </c>
      <c r="S318" s="20" t="s">
        <v>16</v>
      </c>
      <c r="T318" s="22" t="s">
        <v>43</v>
      </c>
      <c r="U318" s="20" t="s">
        <v>44</v>
      </c>
      <c r="V318" s="22" t="s">
        <v>18</v>
      </c>
      <c r="W318" s="20" t="s">
        <v>45</v>
      </c>
      <c r="X318" s="22" t="s">
        <v>46</v>
      </c>
      <c r="Y318" s="20" t="s">
        <v>30</v>
      </c>
      <c r="Z318" s="22" t="s">
        <v>47</v>
      </c>
      <c r="AA318" s="20" t="s">
        <v>36</v>
      </c>
      <c r="AB318" s="19" t="s">
        <v>25</v>
      </c>
      <c r="AC318" s="19" t="s">
        <v>48</v>
      </c>
      <c r="AD318" s="19" t="s">
        <v>49</v>
      </c>
    </row>
    <row r="319" spans="2:32" x14ac:dyDescent="0.25">
      <c r="B319" s="28">
        <f>C228+C38</f>
        <v>2000</v>
      </c>
      <c r="C319" s="28">
        <f>D208+D18</f>
        <v>2000</v>
      </c>
      <c r="D319" s="28">
        <f>E290+E165</f>
        <v>3000</v>
      </c>
      <c r="E319" s="28">
        <f>F310+F290+F249+F228+F208+F185+F165+F124+F102+F61+F38+F18</f>
        <v>18500</v>
      </c>
      <c r="F319" s="28">
        <f>G290+G165</f>
        <v>600</v>
      </c>
      <c r="G319" s="28">
        <f>H310+H290+H270+H249+H228+H208+H185+H165+H145+H124+H102+H82+H61+H38+H18</f>
        <v>7500</v>
      </c>
      <c r="H319" s="28">
        <f>I18+I38+I61+I82+I102+I124+I145+I165+I185+I208+I228+I249+I270+I290+I310</f>
        <v>5800</v>
      </c>
      <c r="I319" s="28">
        <f>J270+J228+J208+J145+J82+J38+J18</f>
        <v>4400</v>
      </c>
      <c r="J319" s="28">
        <f>K270+K145+K82</f>
        <v>9000</v>
      </c>
      <c r="K319" s="28">
        <f>L310+L290+L270+L185+L165+L145+L102+L82</f>
        <v>8000</v>
      </c>
      <c r="L319" s="28">
        <f>M310+M270+M249+M185+M145+M124+M82+M61</f>
        <v>3200</v>
      </c>
      <c r="M319" s="28">
        <f>N270+N145+N82</f>
        <v>7500</v>
      </c>
      <c r="N319" s="28">
        <f>O228+O38</f>
        <v>2800</v>
      </c>
      <c r="O319" s="28">
        <f>P290+P249+P228+P208+P165+P124+P61+P38+P18</f>
        <v>12104</v>
      </c>
      <c r="P319" s="28">
        <f>Q310+Q290+Q270+Q249+Q185+Q165+Q145+Q124+Q102+Q82+Q61</f>
        <v>14270</v>
      </c>
      <c r="Q319" s="28">
        <f>R208+R18</f>
        <v>4000</v>
      </c>
      <c r="R319" s="28">
        <f>S310+S290+S249+S208+S185+S165+S124+S102+S61+S18</f>
        <v>1300</v>
      </c>
      <c r="S319" s="28">
        <f>T290+T249+T165+T124+T61</f>
        <v>600</v>
      </c>
      <c r="T319" s="28">
        <f>U310+U290+U270+U249+U228+U208+U185+U165+U145+U124+U102+U82+U61+U38+U18</f>
        <v>6543</v>
      </c>
      <c r="U319" s="28">
        <f>V310+V290+V270+V249+V228+V208+V185+V165+V145+V124+V102+V82+V61+V38+V18</f>
        <v>1400</v>
      </c>
      <c r="V319" s="28"/>
      <c r="W319" s="28">
        <f>X290+X249+X165+X124+X61</f>
        <v>9000</v>
      </c>
      <c r="X319" s="28"/>
      <c r="Y319" s="28"/>
      <c r="Z319" s="28">
        <f>AA310+AA290+AA270+AA249+AA228+AA208+AA185+AA165+AA145+AA124+AA102+AA82+AA61+AA38+AA18</f>
        <v>7100</v>
      </c>
      <c r="AA319" s="28">
        <f>AB310+AB290+AB270+AB249+AB208+AB185+AB165+AB145+AB124+AB102+AB82+AB61+AB18</f>
        <v>19500</v>
      </c>
      <c r="AB319" s="28">
        <f>AC310+AC290+AC270+AC249+AC228+AC208+AC185+AC165+AC145+AC124+AC102+AC82+AC61+AC38+AC18</f>
        <v>3205</v>
      </c>
      <c r="AC319" s="28">
        <f>AD310+AD185+AD102</f>
        <v>10260</v>
      </c>
      <c r="AD319" s="28"/>
    </row>
    <row r="320" spans="2:32" x14ac:dyDescent="0.25">
      <c r="B320" s="23">
        <v>125</v>
      </c>
      <c r="C320" s="23">
        <v>60</v>
      </c>
      <c r="D320" s="23">
        <v>40</v>
      </c>
      <c r="E320" s="23">
        <v>55</v>
      </c>
      <c r="F320" s="23">
        <v>45</v>
      </c>
      <c r="G320" s="23">
        <v>35</v>
      </c>
      <c r="H320" s="23">
        <v>70</v>
      </c>
      <c r="I320" s="23">
        <v>678</v>
      </c>
      <c r="J320" s="23">
        <v>100</v>
      </c>
      <c r="K320" s="23">
        <v>63</v>
      </c>
      <c r="L320" s="23">
        <v>85</v>
      </c>
      <c r="M320" s="23">
        <v>68</v>
      </c>
      <c r="N320" s="23">
        <v>143</v>
      </c>
      <c r="O320" s="23">
        <v>420</v>
      </c>
      <c r="P320" s="23">
        <v>220</v>
      </c>
      <c r="Q320" s="23">
        <v>320</v>
      </c>
      <c r="R320" s="23">
        <v>240</v>
      </c>
      <c r="S320" s="23">
        <v>290</v>
      </c>
      <c r="T320" s="23">
        <v>600</v>
      </c>
      <c r="U320" s="23">
        <v>200</v>
      </c>
      <c r="V320" s="23">
        <v>1200</v>
      </c>
      <c r="W320" s="23">
        <v>145</v>
      </c>
      <c r="X320" s="23">
        <v>180</v>
      </c>
      <c r="Y320" s="23">
        <v>150</v>
      </c>
      <c r="Z320" s="23">
        <v>65</v>
      </c>
      <c r="AA320" s="23">
        <v>56</v>
      </c>
      <c r="AB320" s="23">
        <v>15</v>
      </c>
      <c r="AC320" s="23">
        <v>230</v>
      </c>
    </row>
    <row r="321" spans="2:32" x14ac:dyDescent="0.25">
      <c r="B321">
        <f t="shared" ref="B321:AC321" si="30">B319*B320/1000</f>
        <v>250</v>
      </c>
      <c r="C321">
        <f t="shared" si="30"/>
        <v>120</v>
      </c>
      <c r="D321">
        <f t="shared" si="30"/>
        <v>120</v>
      </c>
      <c r="E321">
        <f t="shared" si="30"/>
        <v>1017.5</v>
      </c>
      <c r="F321">
        <f t="shared" si="30"/>
        <v>27</v>
      </c>
      <c r="G321">
        <f t="shared" si="30"/>
        <v>262.5</v>
      </c>
      <c r="H321">
        <f t="shared" si="30"/>
        <v>406</v>
      </c>
      <c r="I321">
        <f t="shared" si="30"/>
        <v>2983.2</v>
      </c>
      <c r="J321">
        <f t="shared" si="30"/>
        <v>900</v>
      </c>
      <c r="K321">
        <f t="shared" si="30"/>
        <v>504</v>
      </c>
      <c r="L321">
        <f t="shared" si="30"/>
        <v>272</v>
      </c>
      <c r="M321">
        <f t="shared" si="30"/>
        <v>510</v>
      </c>
      <c r="N321">
        <f t="shared" si="30"/>
        <v>400.4</v>
      </c>
      <c r="O321">
        <f>O319*O320/1000</f>
        <v>5083.68</v>
      </c>
      <c r="P321">
        <f t="shared" si="30"/>
        <v>3139.4</v>
      </c>
      <c r="Q321">
        <f t="shared" si="30"/>
        <v>1280</v>
      </c>
      <c r="R321">
        <f t="shared" si="30"/>
        <v>312</v>
      </c>
      <c r="S321">
        <f t="shared" si="30"/>
        <v>174</v>
      </c>
      <c r="T321">
        <f t="shared" si="30"/>
        <v>3925.8</v>
      </c>
      <c r="U321">
        <f t="shared" si="30"/>
        <v>280</v>
      </c>
      <c r="V321">
        <f t="shared" si="30"/>
        <v>0</v>
      </c>
      <c r="W321">
        <f t="shared" si="30"/>
        <v>1305</v>
      </c>
      <c r="X321">
        <f t="shared" si="30"/>
        <v>0</v>
      </c>
      <c r="Y321">
        <f t="shared" si="30"/>
        <v>0</v>
      </c>
      <c r="Z321">
        <f t="shared" si="30"/>
        <v>461.5</v>
      </c>
      <c r="AA321">
        <f t="shared" si="30"/>
        <v>1092</v>
      </c>
      <c r="AB321">
        <f t="shared" si="30"/>
        <v>48.075000000000003</v>
      </c>
      <c r="AC321">
        <f t="shared" si="30"/>
        <v>2359.8000000000002</v>
      </c>
      <c r="AF321">
        <f>SUM(B321:AE321)</f>
        <v>27233.855</v>
      </c>
    </row>
    <row r="323" spans="2:32" x14ac:dyDescent="0.25">
      <c r="B323" s="28">
        <v>4000</v>
      </c>
      <c r="C323" s="28">
        <v>4000</v>
      </c>
      <c r="D323" s="28">
        <v>6000</v>
      </c>
      <c r="E323" s="28">
        <v>4500</v>
      </c>
      <c r="F323" s="28">
        <v>900</v>
      </c>
      <c r="G323" s="28">
        <v>12050</v>
      </c>
      <c r="H323" s="28">
        <v>9100</v>
      </c>
      <c r="I323" s="28">
        <v>12524</v>
      </c>
      <c r="J323" s="28">
        <v>12000</v>
      </c>
      <c r="K323" s="28">
        <v>15000</v>
      </c>
      <c r="L323" s="28">
        <v>5000</v>
      </c>
      <c r="M323" s="28">
        <v>8000</v>
      </c>
      <c r="N323" s="28">
        <v>5600</v>
      </c>
      <c r="O323" s="28">
        <v>17500</v>
      </c>
      <c r="P323" s="28">
        <v>23500</v>
      </c>
      <c r="Q323" s="28">
        <v>8000</v>
      </c>
      <c r="R323" s="28">
        <v>2780</v>
      </c>
      <c r="S323" s="28">
        <v>4200</v>
      </c>
      <c r="T323" s="28">
        <v>10900</v>
      </c>
      <c r="U323" s="28">
        <v>3700</v>
      </c>
      <c r="V323" s="28"/>
      <c r="W323" s="28">
        <v>8000</v>
      </c>
      <c r="X323" s="28"/>
      <c r="Y323" s="28"/>
      <c r="Z323" s="28">
        <v>13300</v>
      </c>
      <c r="AA323" s="28">
        <v>19500</v>
      </c>
      <c r="AB323" s="28">
        <v>4145</v>
      </c>
      <c r="AC323" s="28">
        <v>18000</v>
      </c>
      <c r="AD323" s="28"/>
      <c r="AE323" s="28"/>
    </row>
    <row r="325" spans="2:32" x14ac:dyDescent="0.25">
      <c r="B325" s="28">
        <f t="shared" ref="B325:U325" si="31">B319-B323</f>
        <v>-2000</v>
      </c>
      <c r="C325" s="28">
        <f t="shared" si="31"/>
        <v>-2000</v>
      </c>
      <c r="D325" s="28">
        <f t="shared" si="31"/>
        <v>-3000</v>
      </c>
      <c r="E325" s="28">
        <f t="shared" si="31"/>
        <v>14000</v>
      </c>
      <c r="F325" s="28">
        <f t="shared" si="31"/>
        <v>-300</v>
      </c>
      <c r="G325" s="28">
        <f t="shared" si="31"/>
        <v>-4550</v>
      </c>
      <c r="H325" s="28">
        <f t="shared" si="31"/>
        <v>-3300</v>
      </c>
      <c r="I325" s="28">
        <f t="shared" si="31"/>
        <v>-8124</v>
      </c>
      <c r="J325" s="28">
        <f t="shared" si="31"/>
        <v>-3000</v>
      </c>
      <c r="K325" s="28">
        <f t="shared" si="31"/>
        <v>-7000</v>
      </c>
      <c r="L325" s="28">
        <f t="shared" si="31"/>
        <v>-1800</v>
      </c>
      <c r="M325" s="28">
        <f t="shared" si="31"/>
        <v>-500</v>
      </c>
      <c r="N325" s="28">
        <f t="shared" si="31"/>
        <v>-2800</v>
      </c>
      <c r="O325" s="28">
        <f t="shared" si="31"/>
        <v>-5396</v>
      </c>
      <c r="P325" s="28">
        <f t="shared" si="31"/>
        <v>-9230</v>
      </c>
      <c r="Q325" s="28">
        <f t="shared" si="31"/>
        <v>-4000</v>
      </c>
      <c r="R325" s="28">
        <f t="shared" si="31"/>
        <v>-1480</v>
      </c>
      <c r="S325" s="28">
        <f t="shared" si="31"/>
        <v>-3600</v>
      </c>
      <c r="T325" s="28">
        <f t="shared" si="31"/>
        <v>-4357</v>
      </c>
      <c r="U325" s="28">
        <f t="shared" si="31"/>
        <v>-2300</v>
      </c>
      <c r="V325" s="28"/>
      <c r="W325" s="28">
        <f>W319-W323</f>
        <v>1000</v>
      </c>
      <c r="X325" s="28"/>
      <c r="Y325" s="28"/>
      <c r="Z325" s="28">
        <f>Z319-Z323</f>
        <v>-6200</v>
      </c>
      <c r="AA325" s="28">
        <f>AA319-AA323</f>
        <v>0</v>
      </c>
      <c r="AB325" s="28">
        <f>AB319-AB323</f>
        <v>-940</v>
      </c>
      <c r="AC325" s="28">
        <f>AC319-AC323</f>
        <v>-7740</v>
      </c>
      <c r="AD325" s="28"/>
      <c r="AE325" s="28"/>
    </row>
  </sheetData>
  <mergeCells count="45">
    <mergeCell ref="C303:L303"/>
    <mergeCell ref="M303:U303"/>
    <mergeCell ref="V303:AE303"/>
    <mergeCell ref="C263:L263"/>
    <mergeCell ref="M263:U263"/>
    <mergeCell ref="V263:AE263"/>
    <mergeCell ref="C283:L283"/>
    <mergeCell ref="M283:U283"/>
    <mergeCell ref="V283:AE283"/>
    <mergeCell ref="C242:L242"/>
    <mergeCell ref="M242:U242"/>
    <mergeCell ref="V242:AE242"/>
    <mergeCell ref="C178:L178"/>
    <mergeCell ref="M178:U178"/>
    <mergeCell ref="V178:AE178"/>
    <mergeCell ref="C201:L201"/>
    <mergeCell ref="M201:U201"/>
    <mergeCell ref="V201:AE201"/>
    <mergeCell ref="C221:L221"/>
    <mergeCell ref="M221:U221"/>
    <mergeCell ref="V221:AE221"/>
    <mergeCell ref="C138:L138"/>
    <mergeCell ref="M138:U138"/>
    <mergeCell ref="V138:AE138"/>
    <mergeCell ref="C158:L158"/>
    <mergeCell ref="M158:U158"/>
    <mergeCell ref="V158:AE158"/>
    <mergeCell ref="C11:L11"/>
    <mergeCell ref="M11:U11"/>
    <mergeCell ref="V11:AE11"/>
    <mergeCell ref="C31:L31"/>
    <mergeCell ref="M31:U31"/>
    <mergeCell ref="V31:AE31"/>
    <mergeCell ref="C117:L117"/>
    <mergeCell ref="M117:U117"/>
    <mergeCell ref="V117:AE117"/>
    <mergeCell ref="C54:L54"/>
    <mergeCell ref="M54:U54"/>
    <mergeCell ref="V54:AE54"/>
    <mergeCell ref="C95:L95"/>
    <mergeCell ref="M95:U95"/>
    <mergeCell ref="V95:AE95"/>
    <mergeCell ref="C75:L75"/>
    <mergeCell ref="M75:U75"/>
    <mergeCell ref="V75:AE75"/>
  </mergeCells>
  <pageMargins left="0.11811023622047245" right="0.11811023622047245" top="0.35433070866141736" bottom="0.15748031496062992" header="0.11811023622047245" footer="0.11811023622047245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27"/>
  <sheetViews>
    <sheetView topLeftCell="A37" workbookViewId="0">
      <selection activeCell="N2" sqref="N2"/>
    </sheetView>
  </sheetViews>
  <sheetFormatPr defaultRowHeight="15" x14ac:dyDescent="0.25"/>
  <cols>
    <col min="1" max="1" width="1.28515625" customWidth="1"/>
    <col min="2" max="2" width="16.7109375" customWidth="1"/>
    <col min="3" max="3" width="7" customWidth="1"/>
    <col min="4" max="5" width="5.7109375" customWidth="1"/>
    <col min="6" max="6" width="7.5703125" customWidth="1"/>
    <col min="7" max="7" width="6.85546875" customWidth="1"/>
    <col min="8" max="8" width="5" customWidth="1"/>
    <col min="9" max="9" width="5.85546875" customWidth="1"/>
    <col min="10" max="10" width="5.42578125" customWidth="1"/>
    <col min="11" max="11" width="6" customWidth="1"/>
    <col min="12" max="12" width="6.7109375" customWidth="1"/>
    <col min="13" max="13" width="5.28515625" customWidth="1"/>
    <col min="14" max="14" width="6.5703125" customWidth="1"/>
    <col min="15" max="16" width="5.7109375" customWidth="1"/>
    <col min="17" max="17" width="5.28515625" customWidth="1"/>
    <col min="18" max="18" width="5.140625" customWidth="1"/>
    <col min="19" max="19" width="6" customWidth="1"/>
    <col min="20" max="20" width="5.42578125" customWidth="1"/>
    <col min="21" max="21" width="7" customWidth="1"/>
    <col min="22" max="22" width="6.140625" customWidth="1"/>
    <col min="23" max="23" width="5.85546875" customWidth="1"/>
    <col min="25" max="25" width="5.85546875" customWidth="1"/>
    <col min="26" max="26" width="5.7109375" customWidth="1"/>
    <col min="27" max="27" width="8" customWidth="1"/>
    <col min="28" max="28" width="6.140625" customWidth="1"/>
    <col min="29" max="29" width="6.28515625" customWidth="1"/>
    <col min="30" max="31" width="6" customWidth="1"/>
  </cols>
  <sheetData>
    <row r="1" spans="2:31" ht="18.75" x14ac:dyDescent="0.25">
      <c r="B1" s="1"/>
      <c r="C1" s="1"/>
      <c r="D1" s="1"/>
      <c r="E1" s="2"/>
      <c r="F1" s="2"/>
      <c r="G1" s="1"/>
      <c r="H1" s="3" t="s">
        <v>0</v>
      </c>
      <c r="I1" s="2"/>
      <c r="J1" s="2"/>
      <c r="K1" s="2"/>
      <c r="L1" s="2"/>
      <c r="M1" s="1"/>
      <c r="N1" s="2"/>
      <c r="O1" s="2"/>
      <c r="P1" s="2"/>
      <c r="Q1" s="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2:31" ht="15.75" x14ac:dyDescent="0.25"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2:31" x14ac:dyDescent="0.25">
      <c r="B3" s="1"/>
      <c r="C3" s="2"/>
      <c r="D3" s="6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2:31" ht="15.75" x14ac:dyDescent="0.25">
      <c r="B4" s="7" t="s">
        <v>53</v>
      </c>
      <c r="C4" s="8"/>
      <c r="D4" s="2"/>
      <c r="E4" s="2"/>
      <c r="F4" s="2"/>
      <c r="G4" s="1"/>
      <c r="H4" s="2"/>
      <c r="I4" s="2"/>
      <c r="J4" s="2"/>
      <c r="K4" s="2"/>
      <c r="L4" s="2"/>
      <c r="M4" s="2"/>
      <c r="N4" s="1"/>
      <c r="O4" s="1"/>
      <c r="P4" s="2"/>
      <c r="Q4" s="1"/>
      <c r="R4" s="1"/>
      <c r="S4" s="2" t="s">
        <v>1</v>
      </c>
      <c r="T4" s="1"/>
      <c r="U4" s="1"/>
      <c r="V4" s="1"/>
      <c r="W4" s="1"/>
      <c r="X4" s="1"/>
      <c r="Y4" s="1"/>
      <c r="Z4" s="1"/>
      <c r="AA4" s="1" t="s">
        <v>2</v>
      </c>
      <c r="AB4" s="1"/>
      <c r="AC4" s="1"/>
      <c r="AD4" s="1"/>
      <c r="AE4" s="1"/>
    </row>
    <row r="5" spans="2:31" x14ac:dyDescent="0.25">
      <c r="B5" s="1" t="s">
        <v>33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2:3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9"/>
      <c r="N6" s="2"/>
      <c r="O6" s="2"/>
      <c r="P6" s="2"/>
      <c r="Q6" s="4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2:31" ht="15.75" x14ac:dyDescent="0.25">
      <c r="B7" s="9"/>
      <c r="C7" s="10"/>
      <c r="D7" s="11"/>
      <c r="E7" s="12" t="s">
        <v>3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/>
      <c r="R7" s="11"/>
      <c r="S7" s="11"/>
      <c r="T7" s="11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2:31" x14ac:dyDescent="0.25">
      <c r="B8" s="17"/>
      <c r="C8" s="30" t="s">
        <v>4</v>
      </c>
      <c r="D8" s="31"/>
      <c r="E8" s="31"/>
      <c r="F8" s="31"/>
      <c r="G8" s="31"/>
      <c r="H8" s="31"/>
      <c r="I8" s="31"/>
      <c r="J8" s="31"/>
      <c r="K8" s="31"/>
      <c r="L8" s="31"/>
      <c r="M8" s="31" t="s">
        <v>90</v>
      </c>
      <c r="N8" s="31"/>
      <c r="O8" s="31"/>
      <c r="P8" s="31"/>
      <c r="Q8" s="31"/>
      <c r="R8" s="31"/>
      <c r="S8" s="31"/>
      <c r="T8" s="31"/>
      <c r="U8" s="31"/>
      <c r="V8" s="30" t="s">
        <v>91</v>
      </c>
      <c r="W8" s="31"/>
      <c r="X8" s="31"/>
      <c r="Y8" s="31"/>
      <c r="Z8" s="31"/>
      <c r="AA8" s="31"/>
      <c r="AB8" s="31"/>
      <c r="AC8" s="31"/>
      <c r="AD8" s="31"/>
      <c r="AE8" s="31"/>
    </row>
    <row r="9" spans="2:31" ht="36" x14ac:dyDescent="0.25">
      <c r="B9" s="18">
        <v>1</v>
      </c>
      <c r="C9" s="19" t="s">
        <v>5</v>
      </c>
      <c r="D9" s="19" t="s">
        <v>38</v>
      </c>
      <c r="E9" s="19" t="s">
        <v>6</v>
      </c>
      <c r="F9" s="19" t="s">
        <v>39</v>
      </c>
      <c r="G9" s="19" t="s">
        <v>15</v>
      </c>
      <c r="H9" s="19" t="s">
        <v>9</v>
      </c>
      <c r="I9" s="19" t="s">
        <v>10</v>
      </c>
      <c r="J9" s="19" t="s">
        <v>7</v>
      </c>
      <c r="K9" s="19" t="s">
        <v>40</v>
      </c>
      <c r="L9" s="19" t="s">
        <v>41</v>
      </c>
      <c r="M9" s="19" t="s">
        <v>13</v>
      </c>
      <c r="N9" s="20" t="s">
        <v>42</v>
      </c>
      <c r="O9" s="20" t="s">
        <v>28</v>
      </c>
      <c r="P9" s="22" t="s">
        <v>11</v>
      </c>
      <c r="Q9" s="20" t="s">
        <v>8</v>
      </c>
      <c r="R9" s="22" t="s">
        <v>14</v>
      </c>
      <c r="S9" s="20" t="s">
        <v>17</v>
      </c>
      <c r="T9" s="20" t="s">
        <v>16</v>
      </c>
      <c r="U9" s="22" t="s">
        <v>43</v>
      </c>
      <c r="V9" s="20" t="s">
        <v>44</v>
      </c>
      <c r="W9" s="22" t="s">
        <v>18</v>
      </c>
      <c r="X9" s="20" t="s">
        <v>45</v>
      </c>
      <c r="Y9" s="22" t="s">
        <v>46</v>
      </c>
      <c r="Z9" s="20" t="s">
        <v>30</v>
      </c>
      <c r="AA9" s="22" t="s">
        <v>47</v>
      </c>
      <c r="AB9" s="20" t="s">
        <v>36</v>
      </c>
      <c r="AC9" s="19" t="s">
        <v>25</v>
      </c>
      <c r="AD9" s="19" t="s">
        <v>48</v>
      </c>
      <c r="AE9" s="19" t="s">
        <v>49</v>
      </c>
    </row>
    <row r="10" spans="2:31" x14ac:dyDescent="0.25">
      <c r="B10" s="21" t="s">
        <v>50</v>
      </c>
      <c r="C10" s="20"/>
      <c r="D10" s="20"/>
      <c r="E10" s="20">
        <v>1500</v>
      </c>
      <c r="F10" s="23">
        <v>800</v>
      </c>
      <c r="G10" s="23">
        <v>300</v>
      </c>
      <c r="H10" s="23">
        <v>300</v>
      </c>
      <c r="I10" s="20">
        <v>300</v>
      </c>
      <c r="J10" s="23"/>
      <c r="K10" s="23"/>
      <c r="L10" s="23"/>
      <c r="M10" s="23"/>
      <c r="N10" s="20"/>
      <c r="O10" s="20"/>
      <c r="P10" s="20">
        <v>1500</v>
      </c>
      <c r="Q10" s="23"/>
      <c r="R10" s="20"/>
      <c r="S10" s="23">
        <v>150</v>
      </c>
      <c r="T10" s="23">
        <v>500</v>
      </c>
      <c r="U10" s="23">
        <v>300</v>
      </c>
      <c r="V10" s="20"/>
      <c r="W10" s="20"/>
      <c r="X10" s="20"/>
      <c r="Y10" s="23"/>
      <c r="Z10" s="20"/>
      <c r="AA10" s="23"/>
      <c r="AB10" s="23"/>
      <c r="AC10" s="23">
        <v>140</v>
      </c>
      <c r="AD10" s="23"/>
      <c r="AE10" s="23"/>
    </row>
    <row r="11" spans="2:31" ht="24" x14ac:dyDescent="0.25">
      <c r="B11" s="21" t="s">
        <v>51</v>
      </c>
      <c r="C11" s="20"/>
      <c r="D11" s="20"/>
      <c r="E11" s="20"/>
      <c r="F11" s="23"/>
      <c r="G11" s="23"/>
      <c r="H11" s="23">
        <v>200</v>
      </c>
      <c r="I11" s="20"/>
      <c r="J11" s="23"/>
      <c r="K11" s="23"/>
      <c r="L11" s="23">
        <v>2500</v>
      </c>
      <c r="M11" s="23"/>
      <c r="N11" s="23"/>
      <c r="O11" s="20"/>
      <c r="P11" s="20"/>
      <c r="Q11" s="23">
        <v>1000</v>
      </c>
      <c r="R11" s="20"/>
      <c r="S11" s="23"/>
      <c r="T11" s="23"/>
      <c r="U11" s="23">
        <v>300</v>
      </c>
      <c r="V11" s="20">
        <v>200</v>
      </c>
      <c r="W11" s="20"/>
      <c r="X11" s="20"/>
      <c r="Y11" s="23"/>
      <c r="Z11" s="20"/>
      <c r="AA11" s="23"/>
      <c r="AB11" s="23"/>
      <c r="AC11" s="23">
        <v>150</v>
      </c>
      <c r="AD11" s="23"/>
      <c r="AE11" s="23"/>
    </row>
    <row r="12" spans="2:31" x14ac:dyDescent="0.25">
      <c r="B12" s="21" t="s">
        <v>36</v>
      </c>
      <c r="C12" s="20"/>
      <c r="D12" s="20"/>
      <c r="E12" s="20"/>
      <c r="F12" s="23"/>
      <c r="G12" s="23"/>
      <c r="H12" s="23"/>
      <c r="I12" s="20"/>
      <c r="J12" s="23"/>
      <c r="K12" s="23"/>
      <c r="L12" s="23"/>
      <c r="M12" s="23"/>
      <c r="N12" s="23"/>
      <c r="O12" s="20"/>
      <c r="P12" s="20"/>
      <c r="Q12" s="23"/>
      <c r="R12" s="20"/>
      <c r="S12" s="23"/>
      <c r="T12" s="23"/>
      <c r="U12" s="23"/>
      <c r="V12" s="20"/>
      <c r="W12" s="20"/>
      <c r="X12" s="20"/>
      <c r="Y12" s="23"/>
      <c r="Z12" s="20"/>
      <c r="AA12" s="23"/>
      <c r="AB12" s="23">
        <v>1500</v>
      </c>
      <c r="AC12" s="23"/>
      <c r="AD12" s="23"/>
      <c r="AE12" s="23"/>
    </row>
    <row r="13" spans="2:31" x14ac:dyDescent="0.25">
      <c r="B13" s="24" t="s">
        <v>52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>
        <v>100</v>
      </c>
      <c r="X13" s="23"/>
      <c r="Y13" s="23"/>
      <c r="Z13" s="23"/>
      <c r="AA13" s="23">
        <v>500</v>
      </c>
      <c r="AB13" s="23"/>
      <c r="AC13" s="23"/>
      <c r="AD13" s="23"/>
      <c r="AE13" s="23"/>
    </row>
    <row r="14" spans="2:31" x14ac:dyDescent="0.25">
      <c r="B14" s="24" t="s">
        <v>29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>
        <v>1500</v>
      </c>
      <c r="Y14" s="23"/>
      <c r="Z14" s="23"/>
      <c r="AA14" s="23"/>
      <c r="AB14" s="23"/>
      <c r="AC14" s="23"/>
      <c r="AD14" s="23"/>
      <c r="AE14" s="23"/>
    </row>
    <row r="15" spans="2:31" x14ac:dyDescent="0.25">
      <c r="B15" s="25" t="s">
        <v>19</v>
      </c>
      <c r="C15" s="26">
        <f t="shared" ref="C15:AE15" si="0">C10+C11+C12+C13+C14</f>
        <v>0</v>
      </c>
      <c r="D15" s="26">
        <f t="shared" si="0"/>
        <v>0</v>
      </c>
      <c r="E15" s="26">
        <f t="shared" si="0"/>
        <v>1500</v>
      </c>
      <c r="F15" s="26">
        <f t="shared" si="0"/>
        <v>800</v>
      </c>
      <c r="G15" s="26">
        <f t="shared" si="0"/>
        <v>300</v>
      </c>
      <c r="H15" s="26">
        <f t="shared" si="0"/>
        <v>500</v>
      </c>
      <c r="I15" s="26">
        <f t="shared" si="0"/>
        <v>300</v>
      </c>
      <c r="J15" s="26">
        <f t="shared" si="0"/>
        <v>0</v>
      </c>
      <c r="K15" s="26">
        <f t="shared" si="0"/>
        <v>0</v>
      </c>
      <c r="L15" s="26">
        <f t="shared" si="0"/>
        <v>2500</v>
      </c>
      <c r="M15" s="26">
        <f t="shared" si="0"/>
        <v>0</v>
      </c>
      <c r="N15" s="26">
        <f t="shared" si="0"/>
        <v>0</v>
      </c>
      <c r="O15" s="26">
        <f t="shared" si="0"/>
        <v>0</v>
      </c>
      <c r="P15" s="26">
        <f t="shared" si="0"/>
        <v>1500</v>
      </c>
      <c r="Q15" s="26">
        <f t="shared" si="0"/>
        <v>1000</v>
      </c>
      <c r="R15" s="26">
        <f t="shared" si="0"/>
        <v>0</v>
      </c>
      <c r="S15" s="26">
        <f t="shared" si="0"/>
        <v>150</v>
      </c>
      <c r="T15" s="26">
        <f t="shared" si="0"/>
        <v>500</v>
      </c>
      <c r="U15" s="26">
        <f t="shared" si="0"/>
        <v>600</v>
      </c>
      <c r="V15" s="26">
        <f t="shared" si="0"/>
        <v>200</v>
      </c>
      <c r="W15" s="26">
        <f t="shared" si="0"/>
        <v>100</v>
      </c>
      <c r="X15" s="26">
        <f t="shared" si="0"/>
        <v>1500</v>
      </c>
      <c r="Y15" s="26">
        <f t="shared" si="0"/>
        <v>0</v>
      </c>
      <c r="Z15" s="26">
        <f t="shared" si="0"/>
        <v>0</v>
      </c>
      <c r="AA15" s="26">
        <f t="shared" si="0"/>
        <v>500</v>
      </c>
      <c r="AB15" s="26">
        <f t="shared" si="0"/>
        <v>1500</v>
      </c>
      <c r="AC15" s="26">
        <f t="shared" si="0"/>
        <v>290</v>
      </c>
      <c r="AD15" s="26">
        <f t="shared" si="0"/>
        <v>0</v>
      </c>
      <c r="AE15" s="26">
        <f t="shared" si="0"/>
        <v>0</v>
      </c>
    </row>
    <row r="16" spans="2:31" x14ac:dyDescent="0.25">
      <c r="B16" s="24" t="s">
        <v>20</v>
      </c>
      <c r="C16" s="23">
        <v>110</v>
      </c>
      <c r="D16" s="23">
        <v>80</v>
      </c>
      <c r="E16" s="23">
        <v>45</v>
      </c>
      <c r="F16" s="23">
        <v>42</v>
      </c>
      <c r="G16" s="23">
        <v>42</v>
      </c>
      <c r="H16" s="23">
        <v>42</v>
      </c>
      <c r="I16" s="23">
        <v>60</v>
      </c>
      <c r="J16" s="23">
        <v>480</v>
      </c>
      <c r="K16" s="23">
        <v>100</v>
      </c>
      <c r="L16" s="23">
        <v>55</v>
      </c>
      <c r="M16" s="23">
        <v>80</v>
      </c>
      <c r="N16" s="23">
        <v>60</v>
      </c>
      <c r="O16" s="23">
        <v>110</v>
      </c>
      <c r="P16" s="23">
        <v>420</v>
      </c>
      <c r="Q16" s="23">
        <v>220</v>
      </c>
      <c r="R16" s="23">
        <v>330</v>
      </c>
      <c r="S16" s="23">
        <v>260</v>
      </c>
      <c r="T16" s="23">
        <v>275</v>
      </c>
      <c r="U16" s="23">
        <v>600</v>
      </c>
      <c r="V16" s="23">
        <v>180</v>
      </c>
      <c r="W16" s="23">
        <v>1200</v>
      </c>
      <c r="X16" s="23">
        <v>160</v>
      </c>
      <c r="Y16" s="23">
        <v>180</v>
      </c>
      <c r="Z16" s="23">
        <v>150</v>
      </c>
      <c r="AA16" s="23">
        <v>70</v>
      </c>
      <c r="AB16" s="23">
        <v>56</v>
      </c>
      <c r="AC16" s="23">
        <v>15</v>
      </c>
      <c r="AD16" s="23">
        <v>22</v>
      </c>
      <c r="AE16" s="23"/>
    </row>
    <row r="17" spans="2:31" x14ac:dyDescent="0.25">
      <c r="B17" s="25" t="s">
        <v>21</v>
      </c>
      <c r="C17" s="26">
        <f>C15*C16/1000</f>
        <v>0</v>
      </c>
      <c r="D17" s="26">
        <f t="shared" ref="D17:AE17" si="1">D15*D16/1000</f>
        <v>0</v>
      </c>
      <c r="E17" s="26">
        <f t="shared" si="1"/>
        <v>67.5</v>
      </c>
      <c r="F17" s="26">
        <f t="shared" si="1"/>
        <v>33.6</v>
      </c>
      <c r="G17" s="26">
        <f t="shared" si="1"/>
        <v>12.6</v>
      </c>
      <c r="H17" s="26">
        <f t="shared" si="1"/>
        <v>21</v>
      </c>
      <c r="I17" s="26">
        <f t="shared" si="1"/>
        <v>18</v>
      </c>
      <c r="J17" s="26">
        <f t="shared" si="1"/>
        <v>0</v>
      </c>
      <c r="K17" s="26">
        <f t="shared" si="1"/>
        <v>0</v>
      </c>
      <c r="L17" s="26">
        <f t="shared" si="1"/>
        <v>137.5</v>
      </c>
      <c r="M17" s="26">
        <f t="shared" si="1"/>
        <v>0</v>
      </c>
      <c r="N17" s="26">
        <f t="shared" si="1"/>
        <v>0</v>
      </c>
      <c r="O17" s="26">
        <f t="shared" si="1"/>
        <v>0</v>
      </c>
      <c r="P17" s="26">
        <f t="shared" si="1"/>
        <v>630</v>
      </c>
      <c r="Q17" s="26">
        <f t="shared" si="1"/>
        <v>220</v>
      </c>
      <c r="R17" s="26">
        <f t="shared" si="1"/>
        <v>0</v>
      </c>
      <c r="S17" s="26">
        <f t="shared" si="1"/>
        <v>39</v>
      </c>
      <c r="T17" s="26">
        <f t="shared" si="1"/>
        <v>137.5</v>
      </c>
      <c r="U17" s="26">
        <f t="shared" si="1"/>
        <v>360</v>
      </c>
      <c r="V17" s="26">
        <f t="shared" si="1"/>
        <v>36</v>
      </c>
      <c r="W17" s="26">
        <f t="shared" si="1"/>
        <v>120</v>
      </c>
      <c r="X17" s="26">
        <f t="shared" si="1"/>
        <v>240</v>
      </c>
      <c r="Y17" s="26">
        <f t="shared" si="1"/>
        <v>0</v>
      </c>
      <c r="Z17" s="26">
        <f t="shared" si="1"/>
        <v>0</v>
      </c>
      <c r="AA17" s="26">
        <f t="shared" si="1"/>
        <v>35</v>
      </c>
      <c r="AB17" s="26">
        <f t="shared" si="1"/>
        <v>84</v>
      </c>
      <c r="AC17" s="26">
        <f t="shared" si="1"/>
        <v>4.3499999999999996</v>
      </c>
      <c r="AD17" s="26">
        <f t="shared" si="1"/>
        <v>0</v>
      </c>
      <c r="AE17" s="26">
        <f t="shared" si="1"/>
        <v>0</v>
      </c>
    </row>
    <row r="18" spans="2:31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</row>
    <row r="20" spans="2:31" x14ac:dyDescent="0.25">
      <c r="C20" t="s">
        <v>22</v>
      </c>
      <c r="L20" t="s">
        <v>23</v>
      </c>
    </row>
    <row r="22" spans="2:31" ht="18.75" x14ac:dyDescent="0.25">
      <c r="B22" s="1"/>
      <c r="C22" s="1"/>
      <c r="D22" s="1"/>
      <c r="E22" s="2"/>
      <c r="F22" s="2"/>
      <c r="G22" s="1"/>
      <c r="H22" s="3" t="s">
        <v>0</v>
      </c>
      <c r="I22" s="2"/>
      <c r="J22" s="2"/>
      <c r="K22" s="2"/>
      <c r="L22" s="2"/>
      <c r="M22" s="1"/>
      <c r="N22" s="2"/>
      <c r="O22" s="2"/>
      <c r="P22" s="2"/>
      <c r="Q22" s="4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2:31" ht="15.75" x14ac:dyDescent="0.25">
      <c r="B23" s="5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4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2:31" x14ac:dyDescent="0.25">
      <c r="B24" s="1"/>
      <c r="C24" s="2"/>
      <c r="D24" s="6"/>
      <c r="E24" s="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4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2:31" ht="15.75" x14ac:dyDescent="0.25">
      <c r="B25" s="7" t="s">
        <v>55</v>
      </c>
      <c r="C25" s="8"/>
      <c r="D25" s="2"/>
      <c r="E25" s="2"/>
      <c r="F25" s="2"/>
      <c r="G25" s="1"/>
      <c r="H25" s="2"/>
      <c r="I25" s="2"/>
      <c r="J25" s="2"/>
      <c r="K25" s="2"/>
      <c r="L25" s="2"/>
      <c r="M25" s="2"/>
      <c r="N25" s="1"/>
      <c r="O25" s="1"/>
      <c r="P25" s="2"/>
      <c r="Q25" s="1"/>
      <c r="R25" s="1"/>
      <c r="S25" s="2" t="s">
        <v>1</v>
      </c>
      <c r="T25" s="1"/>
      <c r="U25" s="1"/>
      <c r="V25" s="1"/>
      <c r="W25" s="1"/>
      <c r="X25" s="1"/>
      <c r="Y25" s="1"/>
      <c r="Z25" s="1"/>
      <c r="AA25" s="1" t="s">
        <v>2</v>
      </c>
      <c r="AB25" s="1"/>
      <c r="AC25" s="1"/>
      <c r="AD25" s="1"/>
      <c r="AE25" s="1"/>
    </row>
    <row r="26" spans="2:31" x14ac:dyDescent="0.25">
      <c r="B26" s="1" t="s">
        <v>34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4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2:3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9"/>
      <c r="N27" s="2"/>
      <c r="O27" s="2"/>
      <c r="P27" s="2"/>
      <c r="Q27" s="4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2:31" ht="15.75" x14ac:dyDescent="0.25">
      <c r="B28" s="9"/>
      <c r="C28" s="10"/>
      <c r="D28" s="11"/>
      <c r="E28" s="12" t="s">
        <v>3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1"/>
      <c r="S28" s="11"/>
      <c r="T28" s="11"/>
      <c r="U28" s="15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2:31" x14ac:dyDescent="0.25">
      <c r="B29" s="17"/>
      <c r="C29" s="30" t="s">
        <v>4</v>
      </c>
      <c r="D29" s="31"/>
      <c r="E29" s="31"/>
      <c r="F29" s="31"/>
      <c r="G29" s="31"/>
      <c r="H29" s="31"/>
      <c r="I29" s="31"/>
      <c r="J29" s="31"/>
      <c r="K29" s="31"/>
      <c r="L29" s="31"/>
      <c r="M29" s="31" t="s">
        <v>60</v>
      </c>
      <c r="N29" s="31"/>
      <c r="O29" s="31"/>
      <c r="P29" s="31"/>
      <c r="Q29" s="31"/>
      <c r="R29" s="31"/>
      <c r="S29" s="31"/>
      <c r="T29" s="31"/>
      <c r="U29" s="31"/>
      <c r="V29" s="30" t="s">
        <v>61</v>
      </c>
      <c r="W29" s="31"/>
      <c r="X29" s="31"/>
      <c r="Y29" s="31"/>
      <c r="Z29" s="31"/>
      <c r="AA29" s="31"/>
      <c r="AB29" s="31"/>
      <c r="AC29" s="31"/>
      <c r="AD29" s="31"/>
      <c r="AE29" s="31"/>
    </row>
    <row r="30" spans="2:31" ht="36" x14ac:dyDescent="0.25">
      <c r="B30" s="18">
        <v>2</v>
      </c>
      <c r="C30" s="19" t="s">
        <v>5</v>
      </c>
      <c r="D30" s="19" t="s">
        <v>38</v>
      </c>
      <c r="E30" s="19" t="s">
        <v>6</v>
      </c>
      <c r="F30" s="19" t="s">
        <v>39</v>
      </c>
      <c r="G30" s="19" t="s">
        <v>15</v>
      </c>
      <c r="H30" s="19" t="s">
        <v>9</v>
      </c>
      <c r="I30" s="19" t="s">
        <v>10</v>
      </c>
      <c r="J30" s="19" t="s">
        <v>7</v>
      </c>
      <c r="K30" s="19" t="s">
        <v>40</v>
      </c>
      <c r="L30" s="19" t="s">
        <v>41</v>
      </c>
      <c r="M30" s="19" t="s">
        <v>13</v>
      </c>
      <c r="N30" s="20" t="s">
        <v>42</v>
      </c>
      <c r="O30" s="20" t="s">
        <v>28</v>
      </c>
      <c r="P30" s="22" t="s">
        <v>11</v>
      </c>
      <c r="Q30" s="20" t="s">
        <v>8</v>
      </c>
      <c r="R30" s="22" t="s">
        <v>14</v>
      </c>
      <c r="S30" s="20" t="s">
        <v>17</v>
      </c>
      <c r="T30" s="20" t="s">
        <v>16</v>
      </c>
      <c r="U30" s="22" t="s">
        <v>43</v>
      </c>
      <c r="V30" s="20" t="s">
        <v>44</v>
      </c>
      <c r="W30" s="22" t="s">
        <v>18</v>
      </c>
      <c r="X30" s="20" t="s">
        <v>45</v>
      </c>
      <c r="Y30" s="22" t="s">
        <v>46</v>
      </c>
      <c r="Z30" s="20" t="s">
        <v>30</v>
      </c>
      <c r="AA30" s="22" t="s">
        <v>47</v>
      </c>
      <c r="AB30" s="20" t="s">
        <v>36</v>
      </c>
      <c r="AC30" s="19" t="s">
        <v>25</v>
      </c>
      <c r="AD30" s="19" t="s">
        <v>48</v>
      </c>
      <c r="AE30" s="19" t="s">
        <v>49</v>
      </c>
    </row>
    <row r="31" spans="2:31" x14ac:dyDescent="0.25">
      <c r="B31" s="21" t="s">
        <v>54</v>
      </c>
      <c r="C31" s="20"/>
      <c r="D31" s="20"/>
      <c r="E31" s="20"/>
      <c r="F31" s="23">
        <v>500</v>
      </c>
      <c r="G31" s="23"/>
      <c r="H31" s="23">
        <v>300</v>
      </c>
      <c r="I31" s="20">
        <v>300</v>
      </c>
      <c r="J31" s="23"/>
      <c r="K31" s="23"/>
      <c r="L31" s="23">
        <v>500</v>
      </c>
      <c r="M31" s="23">
        <v>100</v>
      </c>
      <c r="N31" s="20"/>
      <c r="O31" s="20"/>
      <c r="P31" s="20"/>
      <c r="Q31" s="23">
        <v>1500</v>
      </c>
      <c r="R31" s="20"/>
      <c r="S31" s="23">
        <v>200</v>
      </c>
      <c r="T31" s="23"/>
      <c r="U31" s="23">
        <v>200</v>
      </c>
      <c r="V31" s="20">
        <v>100</v>
      </c>
      <c r="W31" s="20"/>
      <c r="X31" s="20"/>
      <c r="Y31" s="23"/>
      <c r="Z31" s="20"/>
      <c r="AA31" s="23"/>
      <c r="AB31" s="23"/>
      <c r="AC31" s="23">
        <v>130</v>
      </c>
      <c r="AD31" s="23"/>
      <c r="AE31" s="23"/>
    </row>
    <row r="32" spans="2:31" ht="24" x14ac:dyDescent="0.25">
      <c r="B32" s="21" t="s">
        <v>37</v>
      </c>
      <c r="C32" s="20"/>
      <c r="D32" s="20"/>
      <c r="E32" s="20"/>
      <c r="F32" s="23">
        <v>3500</v>
      </c>
      <c r="G32" s="23"/>
      <c r="H32" s="23">
        <v>200</v>
      </c>
      <c r="I32" s="20"/>
      <c r="J32" s="23"/>
      <c r="K32" s="23"/>
      <c r="L32" s="23"/>
      <c r="M32" s="23"/>
      <c r="N32" s="23"/>
      <c r="O32" s="20"/>
      <c r="P32" s="20"/>
      <c r="Q32" s="23"/>
      <c r="R32" s="20"/>
      <c r="S32" s="23"/>
      <c r="T32" s="23"/>
      <c r="U32" s="23">
        <v>300</v>
      </c>
      <c r="V32" s="20"/>
      <c r="W32" s="20"/>
      <c r="X32" s="20"/>
      <c r="Y32" s="23"/>
      <c r="Z32" s="20"/>
      <c r="AA32" s="23"/>
      <c r="AB32" s="23"/>
      <c r="AC32" s="23">
        <v>100</v>
      </c>
      <c r="AD32" s="23"/>
      <c r="AE32" s="23"/>
    </row>
    <row r="33" spans="2:31" x14ac:dyDescent="0.25">
      <c r="B33" s="21" t="s">
        <v>36</v>
      </c>
      <c r="C33" s="20"/>
      <c r="D33" s="20"/>
      <c r="E33" s="20"/>
      <c r="F33" s="23"/>
      <c r="G33" s="23"/>
      <c r="H33" s="23"/>
      <c r="I33" s="20"/>
      <c r="J33" s="23"/>
      <c r="K33" s="23"/>
      <c r="L33" s="23"/>
      <c r="M33" s="23"/>
      <c r="N33" s="23"/>
      <c r="O33" s="20"/>
      <c r="P33" s="20"/>
      <c r="Q33" s="23"/>
      <c r="R33" s="20"/>
      <c r="S33" s="23"/>
      <c r="T33" s="23"/>
      <c r="U33" s="23"/>
      <c r="V33" s="20"/>
      <c r="W33" s="20"/>
      <c r="X33" s="20"/>
      <c r="Y33" s="23"/>
      <c r="Z33" s="20"/>
      <c r="AA33" s="23"/>
      <c r="AB33" s="23">
        <v>1500</v>
      </c>
      <c r="AC33" s="23"/>
      <c r="AD33" s="23"/>
      <c r="AE33" s="23"/>
    </row>
    <row r="34" spans="2:31" x14ac:dyDescent="0.25">
      <c r="B34" s="24" t="s">
        <v>52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>
        <v>100</v>
      </c>
      <c r="X34" s="23"/>
      <c r="Y34" s="23"/>
      <c r="Z34" s="23"/>
      <c r="AA34" s="23">
        <v>500</v>
      </c>
      <c r="AB34" s="23"/>
      <c r="AC34" s="23"/>
      <c r="AD34" s="23"/>
      <c r="AE34" s="23"/>
    </row>
    <row r="35" spans="2:31" x14ac:dyDescent="0.25">
      <c r="B35" s="24" t="s">
        <v>12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>
        <v>1223</v>
      </c>
      <c r="AA35" s="23"/>
      <c r="AB35" s="23"/>
      <c r="AC35" s="23"/>
      <c r="AD35" s="23">
        <v>3420</v>
      </c>
      <c r="AE35" s="23"/>
    </row>
    <row r="36" spans="2:31" x14ac:dyDescent="0.25">
      <c r="B36" s="25" t="s">
        <v>19</v>
      </c>
      <c r="C36" s="26">
        <f t="shared" ref="C36:AE36" si="2">C31+C32+C33+C34+C35</f>
        <v>0</v>
      </c>
      <c r="D36" s="26">
        <f t="shared" si="2"/>
        <v>0</v>
      </c>
      <c r="E36" s="26">
        <f t="shared" si="2"/>
        <v>0</v>
      </c>
      <c r="F36" s="26">
        <f t="shared" si="2"/>
        <v>4000</v>
      </c>
      <c r="G36" s="26">
        <f t="shared" si="2"/>
        <v>0</v>
      </c>
      <c r="H36" s="26">
        <f t="shared" si="2"/>
        <v>500</v>
      </c>
      <c r="I36" s="26">
        <f t="shared" si="2"/>
        <v>300</v>
      </c>
      <c r="J36" s="26">
        <f t="shared" si="2"/>
        <v>0</v>
      </c>
      <c r="K36" s="26">
        <f t="shared" si="2"/>
        <v>0</v>
      </c>
      <c r="L36" s="26">
        <f t="shared" si="2"/>
        <v>500</v>
      </c>
      <c r="M36" s="26">
        <f t="shared" si="2"/>
        <v>100</v>
      </c>
      <c r="N36" s="26">
        <f t="shared" si="2"/>
        <v>0</v>
      </c>
      <c r="O36" s="26">
        <f t="shared" si="2"/>
        <v>0</v>
      </c>
      <c r="P36" s="26">
        <f t="shared" si="2"/>
        <v>0</v>
      </c>
      <c r="Q36" s="26">
        <f t="shared" si="2"/>
        <v>1500</v>
      </c>
      <c r="R36" s="26">
        <f t="shared" si="2"/>
        <v>0</v>
      </c>
      <c r="S36" s="26">
        <f t="shared" si="2"/>
        <v>200</v>
      </c>
      <c r="T36" s="26">
        <f t="shared" si="2"/>
        <v>0</v>
      </c>
      <c r="U36" s="26">
        <f t="shared" si="2"/>
        <v>500</v>
      </c>
      <c r="V36" s="26">
        <f t="shared" si="2"/>
        <v>100</v>
      </c>
      <c r="W36" s="26">
        <f t="shared" si="2"/>
        <v>100</v>
      </c>
      <c r="X36" s="26">
        <f t="shared" si="2"/>
        <v>0</v>
      </c>
      <c r="Y36" s="26">
        <f t="shared" si="2"/>
        <v>0</v>
      </c>
      <c r="Z36" s="26">
        <f t="shared" si="2"/>
        <v>1223</v>
      </c>
      <c r="AA36" s="26">
        <f t="shared" si="2"/>
        <v>500</v>
      </c>
      <c r="AB36" s="26">
        <f t="shared" si="2"/>
        <v>1500</v>
      </c>
      <c r="AC36" s="26">
        <f t="shared" si="2"/>
        <v>230</v>
      </c>
      <c r="AD36" s="26">
        <f t="shared" si="2"/>
        <v>3420</v>
      </c>
      <c r="AE36" s="26">
        <f t="shared" si="2"/>
        <v>0</v>
      </c>
    </row>
    <row r="37" spans="2:31" x14ac:dyDescent="0.25">
      <c r="B37" s="24" t="s">
        <v>20</v>
      </c>
      <c r="C37" s="23">
        <v>110</v>
      </c>
      <c r="D37" s="23">
        <v>80</v>
      </c>
      <c r="E37" s="23">
        <v>45</v>
      </c>
      <c r="F37" s="23">
        <v>42</v>
      </c>
      <c r="G37" s="23">
        <v>42</v>
      </c>
      <c r="H37" s="23">
        <v>42</v>
      </c>
      <c r="I37" s="23">
        <v>60</v>
      </c>
      <c r="J37" s="23">
        <v>480</v>
      </c>
      <c r="K37" s="23">
        <v>100</v>
      </c>
      <c r="L37" s="23">
        <v>55</v>
      </c>
      <c r="M37" s="23">
        <v>80</v>
      </c>
      <c r="N37" s="23">
        <v>60</v>
      </c>
      <c r="O37" s="23">
        <v>110</v>
      </c>
      <c r="P37" s="23">
        <v>420</v>
      </c>
      <c r="Q37" s="23">
        <v>220</v>
      </c>
      <c r="R37" s="23">
        <v>330</v>
      </c>
      <c r="S37" s="23">
        <v>260</v>
      </c>
      <c r="T37" s="23">
        <v>275</v>
      </c>
      <c r="U37" s="23">
        <v>600</v>
      </c>
      <c r="V37" s="23">
        <v>180</v>
      </c>
      <c r="W37" s="23">
        <v>1200</v>
      </c>
      <c r="X37" s="23">
        <v>160</v>
      </c>
      <c r="Y37" s="23">
        <v>180</v>
      </c>
      <c r="Z37" s="23">
        <v>150</v>
      </c>
      <c r="AA37" s="23">
        <v>70</v>
      </c>
      <c r="AB37" s="23">
        <v>56</v>
      </c>
      <c r="AC37" s="23">
        <v>15</v>
      </c>
      <c r="AD37" s="23">
        <v>242</v>
      </c>
      <c r="AE37" s="23"/>
    </row>
    <row r="38" spans="2:31" x14ac:dyDescent="0.25">
      <c r="B38" s="25" t="s">
        <v>21</v>
      </c>
      <c r="C38" s="26">
        <f>C36*C37/1000</f>
        <v>0</v>
      </c>
      <c r="D38" s="26">
        <f t="shared" ref="D38:AE38" si="3">D36*D37/1000</f>
        <v>0</v>
      </c>
      <c r="E38" s="26">
        <f t="shared" si="3"/>
        <v>0</v>
      </c>
      <c r="F38" s="26">
        <f t="shared" si="3"/>
        <v>168</v>
      </c>
      <c r="G38" s="26">
        <f t="shared" si="3"/>
        <v>0</v>
      </c>
      <c r="H38" s="26">
        <f t="shared" si="3"/>
        <v>21</v>
      </c>
      <c r="I38" s="26">
        <f t="shared" si="3"/>
        <v>18</v>
      </c>
      <c r="J38" s="26">
        <f t="shared" si="3"/>
        <v>0</v>
      </c>
      <c r="K38" s="26">
        <f t="shared" si="3"/>
        <v>0</v>
      </c>
      <c r="L38" s="26">
        <f t="shared" si="3"/>
        <v>27.5</v>
      </c>
      <c r="M38" s="26">
        <f t="shared" si="3"/>
        <v>8</v>
      </c>
      <c r="N38" s="26">
        <f t="shared" si="3"/>
        <v>0</v>
      </c>
      <c r="O38" s="26">
        <f t="shared" si="3"/>
        <v>0</v>
      </c>
      <c r="P38" s="26">
        <f t="shared" si="3"/>
        <v>0</v>
      </c>
      <c r="Q38" s="26">
        <f t="shared" si="3"/>
        <v>330</v>
      </c>
      <c r="R38" s="26">
        <f t="shared" si="3"/>
        <v>0</v>
      </c>
      <c r="S38" s="26">
        <f t="shared" si="3"/>
        <v>52</v>
      </c>
      <c r="T38" s="26">
        <f t="shared" si="3"/>
        <v>0</v>
      </c>
      <c r="U38" s="26">
        <f t="shared" si="3"/>
        <v>300</v>
      </c>
      <c r="V38" s="26">
        <f t="shared" si="3"/>
        <v>18</v>
      </c>
      <c r="W38" s="26">
        <f t="shared" si="3"/>
        <v>120</v>
      </c>
      <c r="X38" s="26">
        <f t="shared" si="3"/>
        <v>0</v>
      </c>
      <c r="Y38" s="26">
        <f t="shared" si="3"/>
        <v>0</v>
      </c>
      <c r="Z38" s="26">
        <f t="shared" si="3"/>
        <v>183.45</v>
      </c>
      <c r="AA38" s="26">
        <f t="shared" si="3"/>
        <v>35</v>
      </c>
      <c r="AB38" s="26">
        <f t="shared" si="3"/>
        <v>84</v>
      </c>
      <c r="AC38" s="26">
        <f t="shared" si="3"/>
        <v>3.45</v>
      </c>
      <c r="AD38" s="26">
        <f t="shared" si="3"/>
        <v>827.64</v>
      </c>
      <c r="AE38" s="26">
        <f t="shared" si="3"/>
        <v>0</v>
      </c>
    </row>
    <row r="39" spans="2:31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</row>
    <row r="41" spans="2:31" x14ac:dyDescent="0.25">
      <c r="C41" t="s">
        <v>22</v>
      </c>
      <c r="L41" t="s">
        <v>23</v>
      </c>
    </row>
    <row r="43" spans="2:31" ht="18.75" x14ac:dyDescent="0.25">
      <c r="B43" s="1"/>
      <c r="C43" s="1"/>
      <c r="D43" s="1"/>
      <c r="E43" s="2"/>
      <c r="F43" s="2"/>
      <c r="G43" s="1"/>
      <c r="H43" s="3" t="s">
        <v>0</v>
      </c>
      <c r="I43" s="2"/>
      <c r="J43" s="2"/>
      <c r="K43" s="2"/>
      <c r="L43" s="2"/>
      <c r="M43" s="1"/>
      <c r="N43" s="2"/>
      <c r="O43" s="2"/>
      <c r="P43" s="2"/>
      <c r="Q43" s="4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2:31" ht="15.75" x14ac:dyDescent="0.25">
      <c r="B44" s="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4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2:31" x14ac:dyDescent="0.25">
      <c r="B45" s="1"/>
      <c r="C45" s="2"/>
      <c r="D45" s="6"/>
      <c r="E45" s="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4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2:31" ht="15.75" x14ac:dyDescent="0.25">
      <c r="B46" s="7" t="s">
        <v>56</v>
      </c>
      <c r="C46" s="8"/>
      <c r="D46" s="2"/>
      <c r="E46" s="2"/>
      <c r="F46" s="2"/>
      <c r="G46" s="1"/>
      <c r="H46" s="2"/>
      <c r="I46" s="2"/>
      <c r="J46" s="2"/>
      <c r="K46" s="2"/>
      <c r="L46" s="2"/>
      <c r="M46" s="2"/>
      <c r="N46" s="1"/>
      <c r="O46" s="1"/>
      <c r="P46" s="2"/>
      <c r="Q46" s="1"/>
      <c r="R46" s="1"/>
      <c r="S46" s="2" t="s">
        <v>1</v>
      </c>
      <c r="T46" s="1"/>
      <c r="U46" s="1"/>
      <c r="V46" s="1"/>
      <c r="W46" s="1"/>
      <c r="X46" s="1"/>
      <c r="Y46" s="1"/>
      <c r="Z46" s="1"/>
      <c r="AA46" s="1" t="s">
        <v>2</v>
      </c>
      <c r="AB46" s="1"/>
      <c r="AC46" s="1"/>
      <c r="AD46" s="1"/>
      <c r="AE46" s="1"/>
    </row>
    <row r="47" spans="2:31" x14ac:dyDescent="0.25">
      <c r="B47" s="1" t="s">
        <v>35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4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2:3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9"/>
      <c r="N48" s="2"/>
      <c r="O48" s="2"/>
      <c r="P48" s="2"/>
      <c r="Q48" s="4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ht="15.75" x14ac:dyDescent="0.25">
      <c r="B49" s="9"/>
      <c r="C49" s="10"/>
      <c r="D49" s="11"/>
      <c r="E49" s="12" t="s">
        <v>3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  <c r="R49" s="11"/>
      <c r="S49" s="11"/>
      <c r="T49" s="11"/>
      <c r="U49" s="15"/>
      <c r="V49" s="16"/>
      <c r="W49" s="16"/>
      <c r="X49" s="16"/>
      <c r="Y49" s="16"/>
      <c r="Z49" s="16"/>
      <c r="AA49" s="16"/>
      <c r="AB49" s="16"/>
      <c r="AC49" s="16"/>
      <c r="AD49" s="16"/>
      <c r="AE49" s="16"/>
    </row>
    <row r="50" spans="2:31" x14ac:dyDescent="0.25">
      <c r="B50" s="17"/>
      <c r="C50" s="30" t="s">
        <v>4</v>
      </c>
      <c r="D50" s="31"/>
      <c r="E50" s="31"/>
      <c r="F50" s="31"/>
      <c r="G50" s="31"/>
      <c r="H50" s="31"/>
      <c r="I50" s="31"/>
      <c r="J50" s="31"/>
      <c r="K50" s="31"/>
      <c r="L50" s="31"/>
      <c r="M50" s="31" t="s">
        <v>60</v>
      </c>
      <c r="N50" s="31"/>
      <c r="O50" s="31"/>
      <c r="P50" s="31"/>
      <c r="Q50" s="31"/>
      <c r="R50" s="31"/>
      <c r="S50" s="31"/>
      <c r="T50" s="31"/>
      <c r="U50" s="31"/>
      <c r="V50" s="30" t="s">
        <v>61</v>
      </c>
      <c r="W50" s="31"/>
      <c r="X50" s="31"/>
      <c r="Y50" s="31"/>
      <c r="Z50" s="31"/>
      <c r="AA50" s="31"/>
      <c r="AB50" s="31"/>
      <c r="AC50" s="31"/>
      <c r="AD50" s="31"/>
      <c r="AE50" s="31"/>
    </row>
    <row r="51" spans="2:31" ht="36" x14ac:dyDescent="0.25">
      <c r="B51" s="18">
        <v>3</v>
      </c>
      <c r="C51" s="19" t="s">
        <v>5</v>
      </c>
      <c r="D51" s="19" t="s">
        <v>38</v>
      </c>
      <c r="E51" s="19" t="s">
        <v>6</v>
      </c>
      <c r="F51" s="19" t="s">
        <v>39</v>
      </c>
      <c r="G51" s="19" t="s">
        <v>15</v>
      </c>
      <c r="H51" s="19" t="s">
        <v>9</v>
      </c>
      <c r="I51" s="19" t="s">
        <v>10</v>
      </c>
      <c r="J51" s="19" t="s">
        <v>7</v>
      </c>
      <c r="K51" s="19" t="s">
        <v>40</v>
      </c>
      <c r="L51" s="19" t="s">
        <v>41</v>
      </c>
      <c r="M51" s="19" t="s">
        <v>13</v>
      </c>
      <c r="N51" s="20" t="s">
        <v>42</v>
      </c>
      <c r="O51" s="20" t="s">
        <v>28</v>
      </c>
      <c r="P51" s="22" t="s">
        <v>11</v>
      </c>
      <c r="Q51" s="20" t="s">
        <v>8</v>
      </c>
      <c r="R51" s="22" t="s">
        <v>14</v>
      </c>
      <c r="S51" s="20" t="s">
        <v>17</v>
      </c>
      <c r="T51" s="20" t="s">
        <v>16</v>
      </c>
      <c r="U51" s="22" t="s">
        <v>43</v>
      </c>
      <c r="V51" s="20" t="s">
        <v>44</v>
      </c>
      <c r="W51" s="22" t="s">
        <v>18</v>
      </c>
      <c r="X51" s="20" t="s">
        <v>45</v>
      </c>
      <c r="Y51" s="22" t="s">
        <v>46</v>
      </c>
      <c r="Z51" s="20" t="s">
        <v>30</v>
      </c>
      <c r="AA51" s="22" t="s">
        <v>47</v>
      </c>
      <c r="AB51" s="20" t="s">
        <v>36</v>
      </c>
      <c r="AC51" s="19" t="s">
        <v>25</v>
      </c>
      <c r="AD51" s="19" t="s">
        <v>48</v>
      </c>
      <c r="AE51" s="19" t="s">
        <v>49</v>
      </c>
    </row>
    <row r="52" spans="2:31" x14ac:dyDescent="0.25">
      <c r="B52" s="21" t="s">
        <v>24</v>
      </c>
      <c r="C52" s="20"/>
      <c r="D52" s="20">
        <v>1000</v>
      </c>
      <c r="E52" s="20"/>
      <c r="F52" s="23">
        <v>1000</v>
      </c>
      <c r="G52" s="23"/>
      <c r="H52" s="23">
        <v>400</v>
      </c>
      <c r="I52" s="20">
        <v>400</v>
      </c>
      <c r="J52" s="23"/>
      <c r="K52" s="23"/>
      <c r="L52" s="23"/>
      <c r="M52" s="23"/>
      <c r="N52" s="20"/>
      <c r="O52" s="20"/>
      <c r="P52" s="20">
        <v>1330</v>
      </c>
      <c r="Q52" s="23"/>
      <c r="R52" s="20"/>
      <c r="S52" s="23">
        <v>100</v>
      </c>
      <c r="T52" s="23"/>
      <c r="U52" s="23">
        <v>200</v>
      </c>
      <c r="V52" s="20">
        <v>100</v>
      </c>
      <c r="W52" s="20"/>
      <c r="X52" s="20"/>
      <c r="Y52" s="23"/>
      <c r="Z52" s="20"/>
      <c r="AA52" s="23"/>
      <c r="AB52" s="23"/>
      <c r="AC52" s="23">
        <v>150</v>
      </c>
      <c r="AD52" s="23"/>
      <c r="AE52" s="23"/>
    </row>
    <row r="53" spans="2:31" x14ac:dyDescent="0.25">
      <c r="B53" s="21" t="s">
        <v>26</v>
      </c>
      <c r="C53" s="20"/>
      <c r="D53" s="20"/>
      <c r="E53" s="20"/>
      <c r="F53" s="23">
        <v>500</v>
      </c>
      <c r="G53" s="23"/>
      <c r="H53" s="23">
        <v>200</v>
      </c>
      <c r="I53" s="20"/>
      <c r="J53" s="23"/>
      <c r="K53" s="23"/>
      <c r="L53" s="23"/>
      <c r="M53" s="23"/>
      <c r="N53" s="23"/>
      <c r="O53" s="20"/>
      <c r="P53" s="20"/>
      <c r="Q53" s="23"/>
      <c r="R53" s="20">
        <v>2000</v>
      </c>
      <c r="S53" s="23"/>
      <c r="T53" s="23"/>
      <c r="U53" s="23"/>
      <c r="V53" s="20">
        <v>100</v>
      </c>
      <c r="W53" s="20"/>
      <c r="X53" s="20"/>
      <c r="Y53" s="23"/>
      <c r="Z53" s="20"/>
      <c r="AA53" s="23"/>
      <c r="AB53" s="23"/>
      <c r="AC53" s="23">
        <v>150</v>
      </c>
      <c r="AD53" s="23"/>
      <c r="AE53" s="23"/>
    </row>
    <row r="54" spans="2:31" x14ac:dyDescent="0.25">
      <c r="B54" s="21" t="s">
        <v>36</v>
      </c>
      <c r="C54" s="20"/>
      <c r="D54" s="20"/>
      <c r="E54" s="20"/>
      <c r="F54" s="23"/>
      <c r="G54" s="23"/>
      <c r="H54" s="23"/>
      <c r="I54" s="20"/>
      <c r="J54" s="23"/>
      <c r="K54" s="23"/>
      <c r="L54" s="23"/>
      <c r="M54" s="23"/>
      <c r="N54" s="23"/>
      <c r="O54" s="20"/>
      <c r="P54" s="20"/>
      <c r="Q54" s="23"/>
      <c r="R54" s="20"/>
      <c r="S54" s="23"/>
      <c r="T54" s="23"/>
      <c r="U54" s="23"/>
      <c r="V54" s="20"/>
      <c r="W54" s="20"/>
      <c r="X54" s="20"/>
      <c r="Y54" s="23"/>
      <c r="Z54" s="20"/>
      <c r="AA54" s="23"/>
      <c r="AB54" s="23">
        <v>1500</v>
      </c>
      <c r="AC54" s="23"/>
      <c r="AD54" s="23"/>
      <c r="AE54" s="23"/>
    </row>
    <row r="55" spans="2:31" x14ac:dyDescent="0.25">
      <c r="B55" s="24" t="s">
        <v>57</v>
      </c>
      <c r="C55" s="23"/>
      <c r="D55" s="23"/>
      <c r="E55" s="23"/>
      <c r="F55" s="23"/>
      <c r="G55" s="23"/>
      <c r="H55" s="23"/>
      <c r="I55" s="23"/>
      <c r="J55" s="23">
        <v>1000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>
        <v>500</v>
      </c>
      <c r="AB55" s="23"/>
      <c r="AC55" s="23"/>
      <c r="AD55" s="23"/>
      <c r="AE55" s="23"/>
    </row>
    <row r="56" spans="2:31" x14ac:dyDescent="0.25"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</row>
    <row r="57" spans="2:31" x14ac:dyDescent="0.25">
      <c r="B57" s="25" t="s">
        <v>19</v>
      </c>
      <c r="C57" s="26">
        <f t="shared" ref="C57:AE57" si="4">C52+C53+C54+C55+C56</f>
        <v>0</v>
      </c>
      <c r="D57" s="26">
        <f t="shared" si="4"/>
        <v>1000</v>
      </c>
      <c r="E57" s="26">
        <f t="shared" si="4"/>
        <v>0</v>
      </c>
      <c r="F57" s="26">
        <f t="shared" si="4"/>
        <v>1500</v>
      </c>
      <c r="G57" s="26">
        <f t="shared" si="4"/>
        <v>0</v>
      </c>
      <c r="H57" s="26">
        <f t="shared" si="4"/>
        <v>600</v>
      </c>
      <c r="I57" s="26">
        <f t="shared" si="4"/>
        <v>400</v>
      </c>
      <c r="J57" s="26">
        <f t="shared" si="4"/>
        <v>1000</v>
      </c>
      <c r="K57" s="26">
        <f t="shared" si="4"/>
        <v>0</v>
      </c>
      <c r="L57" s="26">
        <f t="shared" si="4"/>
        <v>0</v>
      </c>
      <c r="M57" s="26">
        <f t="shared" si="4"/>
        <v>0</v>
      </c>
      <c r="N57" s="26">
        <f t="shared" si="4"/>
        <v>0</v>
      </c>
      <c r="O57" s="26">
        <f t="shared" si="4"/>
        <v>0</v>
      </c>
      <c r="P57" s="26">
        <f t="shared" si="4"/>
        <v>1330</v>
      </c>
      <c r="Q57" s="26">
        <f t="shared" si="4"/>
        <v>0</v>
      </c>
      <c r="R57" s="26">
        <f t="shared" si="4"/>
        <v>2000</v>
      </c>
      <c r="S57" s="26">
        <f t="shared" si="4"/>
        <v>100</v>
      </c>
      <c r="T57" s="26">
        <f t="shared" si="4"/>
        <v>0</v>
      </c>
      <c r="U57" s="26">
        <f t="shared" si="4"/>
        <v>200</v>
      </c>
      <c r="V57" s="26">
        <f t="shared" si="4"/>
        <v>200</v>
      </c>
      <c r="W57" s="26">
        <f t="shared" si="4"/>
        <v>0</v>
      </c>
      <c r="X57" s="26">
        <f t="shared" si="4"/>
        <v>0</v>
      </c>
      <c r="Y57" s="26">
        <f t="shared" si="4"/>
        <v>0</v>
      </c>
      <c r="Z57" s="26">
        <f t="shared" si="4"/>
        <v>0</v>
      </c>
      <c r="AA57" s="26">
        <f t="shared" si="4"/>
        <v>500</v>
      </c>
      <c r="AB57" s="26">
        <f t="shared" si="4"/>
        <v>1500</v>
      </c>
      <c r="AC57" s="26">
        <f t="shared" si="4"/>
        <v>300</v>
      </c>
      <c r="AD57" s="26">
        <f t="shared" si="4"/>
        <v>0</v>
      </c>
      <c r="AE57" s="26">
        <f t="shared" si="4"/>
        <v>0</v>
      </c>
    </row>
    <row r="58" spans="2:31" x14ac:dyDescent="0.25">
      <c r="B58" s="24" t="s">
        <v>20</v>
      </c>
      <c r="C58" s="23">
        <v>110</v>
      </c>
      <c r="D58" s="23">
        <v>80</v>
      </c>
      <c r="E58" s="23">
        <v>45</v>
      </c>
      <c r="F58" s="23">
        <v>42</v>
      </c>
      <c r="G58" s="23">
        <v>42</v>
      </c>
      <c r="H58" s="23">
        <v>42</v>
      </c>
      <c r="I58" s="23">
        <v>60</v>
      </c>
      <c r="J58" s="23">
        <v>480</v>
      </c>
      <c r="K58" s="23">
        <v>100</v>
      </c>
      <c r="L58" s="23">
        <v>55</v>
      </c>
      <c r="M58" s="23">
        <v>80</v>
      </c>
      <c r="N58" s="23">
        <v>60</v>
      </c>
      <c r="O58" s="23">
        <v>110</v>
      </c>
      <c r="P58" s="23">
        <v>420</v>
      </c>
      <c r="Q58" s="23">
        <v>220</v>
      </c>
      <c r="R58" s="23">
        <v>330</v>
      </c>
      <c r="S58" s="23">
        <v>260</v>
      </c>
      <c r="T58" s="23">
        <v>275</v>
      </c>
      <c r="U58" s="23">
        <v>600</v>
      </c>
      <c r="V58" s="23">
        <v>180</v>
      </c>
      <c r="W58" s="23">
        <v>1200</v>
      </c>
      <c r="X58" s="23">
        <v>160</v>
      </c>
      <c r="Y58" s="23">
        <v>180</v>
      </c>
      <c r="Z58" s="23">
        <v>150</v>
      </c>
      <c r="AA58" s="23">
        <v>70</v>
      </c>
      <c r="AB58" s="23">
        <v>56</v>
      </c>
      <c r="AC58" s="23">
        <v>15</v>
      </c>
      <c r="AD58" s="23">
        <v>242</v>
      </c>
      <c r="AE58" s="23"/>
    </row>
    <row r="59" spans="2:31" x14ac:dyDescent="0.25">
      <c r="B59" s="25" t="s">
        <v>21</v>
      </c>
      <c r="C59" s="26">
        <f>C57*C58/1000</f>
        <v>0</v>
      </c>
      <c r="D59" s="26">
        <f t="shared" ref="D59:AE59" si="5">D57*D58/1000</f>
        <v>80</v>
      </c>
      <c r="E59" s="26">
        <f t="shared" si="5"/>
        <v>0</v>
      </c>
      <c r="F59" s="26">
        <f t="shared" si="5"/>
        <v>63</v>
      </c>
      <c r="G59" s="26">
        <f t="shared" si="5"/>
        <v>0</v>
      </c>
      <c r="H59" s="26">
        <f t="shared" si="5"/>
        <v>25.2</v>
      </c>
      <c r="I59" s="26">
        <f t="shared" si="5"/>
        <v>24</v>
      </c>
      <c r="J59" s="26">
        <f t="shared" si="5"/>
        <v>480</v>
      </c>
      <c r="K59" s="26">
        <f t="shared" si="5"/>
        <v>0</v>
      </c>
      <c r="L59" s="26">
        <f t="shared" si="5"/>
        <v>0</v>
      </c>
      <c r="M59" s="26">
        <f t="shared" si="5"/>
        <v>0</v>
      </c>
      <c r="N59" s="26">
        <f t="shared" si="5"/>
        <v>0</v>
      </c>
      <c r="O59" s="26">
        <f t="shared" si="5"/>
        <v>0</v>
      </c>
      <c r="P59" s="26">
        <f t="shared" si="5"/>
        <v>558.6</v>
      </c>
      <c r="Q59" s="26">
        <f t="shared" si="5"/>
        <v>0</v>
      </c>
      <c r="R59" s="26">
        <f t="shared" si="5"/>
        <v>660</v>
      </c>
      <c r="S59" s="26">
        <f t="shared" si="5"/>
        <v>26</v>
      </c>
      <c r="T59" s="26">
        <f t="shared" si="5"/>
        <v>0</v>
      </c>
      <c r="U59" s="26">
        <f t="shared" si="5"/>
        <v>120</v>
      </c>
      <c r="V59" s="26">
        <f t="shared" si="5"/>
        <v>36</v>
      </c>
      <c r="W59" s="26">
        <f t="shared" si="5"/>
        <v>0</v>
      </c>
      <c r="X59" s="26">
        <f t="shared" si="5"/>
        <v>0</v>
      </c>
      <c r="Y59" s="26">
        <f t="shared" si="5"/>
        <v>0</v>
      </c>
      <c r="Z59" s="26">
        <f t="shared" si="5"/>
        <v>0</v>
      </c>
      <c r="AA59" s="26">
        <f t="shared" si="5"/>
        <v>35</v>
      </c>
      <c r="AB59" s="26">
        <f t="shared" si="5"/>
        <v>84</v>
      </c>
      <c r="AC59" s="26">
        <f t="shared" si="5"/>
        <v>4.5</v>
      </c>
      <c r="AD59" s="26">
        <f t="shared" si="5"/>
        <v>0</v>
      </c>
      <c r="AE59" s="26">
        <f t="shared" si="5"/>
        <v>0</v>
      </c>
    </row>
    <row r="60" spans="2:31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</row>
    <row r="62" spans="2:31" x14ac:dyDescent="0.25">
      <c r="C62" t="s">
        <v>22</v>
      </c>
      <c r="L62" t="s">
        <v>23</v>
      </c>
    </row>
    <row r="63" spans="2:31" ht="18.75" x14ac:dyDescent="0.25">
      <c r="B63" s="1"/>
      <c r="C63" s="1"/>
      <c r="D63" s="1"/>
      <c r="E63" s="2"/>
      <c r="F63" s="2"/>
      <c r="G63" s="1"/>
      <c r="H63" s="3" t="s">
        <v>0</v>
      </c>
      <c r="I63" s="2"/>
      <c r="J63" s="2"/>
      <c r="K63" s="2"/>
      <c r="L63" s="2"/>
      <c r="M63" s="1"/>
      <c r="N63" s="2"/>
      <c r="O63" s="2"/>
      <c r="P63" s="2"/>
      <c r="Q63" s="4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 ht="15.75" x14ac:dyDescent="0.25">
      <c r="B64" s="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4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1" x14ac:dyDescent="0.25">
      <c r="B65" s="1"/>
      <c r="C65" s="2"/>
      <c r="D65" s="6"/>
      <c r="E65" s="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4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1" ht="15.75" x14ac:dyDescent="0.25">
      <c r="B66" s="7" t="s">
        <v>58</v>
      </c>
      <c r="C66" s="8"/>
      <c r="D66" s="2"/>
      <c r="E66" s="2"/>
      <c r="F66" s="2"/>
      <c r="G66" s="1"/>
      <c r="H66" s="2"/>
      <c r="I66" s="2"/>
      <c r="J66" s="2"/>
      <c r="K66" s="2"/>
      <c r="L66" s="2"/>
      <c r="M66" s="2"/>
      <c r="N66" s="1"/>
      <c r="O66" s="1"/>
      <c r="P66" s="2"/>
      <c r="Q66" s="1"/>
      <c r="R66" s="1"/>
      <c r="S66" s="2" t="s">
        <v>1</v>
      </c>
      <c r="T66" s="1"/>
      <c r="U66" s="1"/>
      <c r="V66" s="1"/>
      <c r="W66" s="1"/>
      <c r="X66" s="1"/>
      <c r="Y66" s="1"/>
      <c r="Z66" s="1"/>
      <c r="AA66" s="1" t="s">
        <v>2</v>
      </c>
      <c r="AB66" s="1"/>
      <c r="AC66" s="1"/>
      <c r="AD66" s="1"/>
      <c r="AE66" s="1"/>
    </row>
    <row r="67" spans="2:31" x14ac:dyDescent="0.25">
      <c r="B67" s="1" t="s">
        <v>27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4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9"/>
      <c r="N68" s="2"/>
      <c r="O68" s="2"/>
      <c r="P68" s="2"/>
      <c r="Q68" s="4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1" ht="15.75" x14ac:dyDescent="0.25">
      <c r="B69" s="9"/>
      <c r="C69" s="10"/>
      <c r="D69" s="11"/>
      <c r="E69" s="12" t="s">
        <v>3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/>
      <c r="R69" s="11"/>
      <c r="S69" s="11"/>
      <c r="T69" s="11"/>
      <c r="U69" s="15"/>
      <c r="V69" s="16"/>
      <c r="W69" s="16"/>
      <c r="X69" s="16"/>
      <c r="Y69" s="16"/>
      <c r="Z69" s="16"/>
      <c r="AA69" s="16"/>
      <c r="AB69" s="16"/>
      <c r="AC69" s="16"/>
      <c r="AD69" s="16"/>
      <c r="AE69" s="16"/>
    </row>
    <row r="70" spans="2:31" x14ac:dyDescent="0.25">
      <c r="B70" s="17"/>
      <c r="C70" s="30" t="s">
        <v>4</v>
      </c>
      <c r="D70" s="31"/>
      <c r="E70" s="31"/>
      <c r="F70" s="31"/>
      <c r="G70" s="31"/>
      <c r="H70" s="31"/>
      <c r="I70" s="31"/>
      <c r="J70" s="31"/>
      <c r="K70" s="31"/>
      <c r="L70" s="31"/>
      <c r="M70" s="31" t="s">
        <v>88</v>
      </c>
      <c r="N70" s="31"/>
      <c r="O70" s="31"/>
      <c r="P70" s="31"/>
      <c r="Q70" s="31"/>
      <c r="R70" s="31"/>
      <c r="S70" s="31"/>
      <c r="T70" s="31"/>
      <c r="U70" s="31"/>
      <c r="V70" s="30" t="s">
        <v>89</v>
      </c>
      <c r="W70" s="31"/>
      <c r="X70" s="31"/>
      <c r="Y70" s="31"/>
      <c r="Z70" s="31"/>
      <c r="AA70" s="31"/>
      <c r="AB70" s="31"/>
      <c r="AC70" s="31"/>
      <c r="AD70" s="31"/>
      <c r="AE70" s="31"/>
    </row>
    <row r="71" spans="2:31" ht="36" x14ac:dyDescent="0.25">
      <c r="B71" s="18">
        <v>4</v>
      </c>
      <c r="C71" s="19" t="s">
        <v>5</v>
      </c>
      <c r="D71" s="19" t="s">
        <v>38</v>
      </c>
      <c r="E71" s="19" t="s">
        <v>6</v>
      </c>
      <c r="F71" s="19" t="s">
        <v>39</v>
      </c>
      <c r="G71" s="19" t="s">
        <v>15</v>
      </c>
      <c r="H71" s="19" t="s">
        <v>9</v>
      </c>
      <c r="I71" s="19" t="s">
        <v>10</v>
      </c>
      <c r="J71" s="19" t="s">
        <v>7</v>
      </c>
      <c r="K71" s="19" t="s">
        <v>40</v>
      </c>
      <c r="L71" s="19" t="s">
        <v>41</v>
      </c>
      <c r="M71" s="19" t="s">
        <v>13</v>
      </c>
      <c r="N71" s="20" t="s">
        <v>42</v>
      </c>
      <c r="O71" s="20" t="s">
        <v>28</v>
      </c>
      <c r="P71" s="22" t="s">
        <v>11</v>
      </c>
      <c r="Q71" s="20" t="s">
        <v>8</v>
      </c>
      <c r="R71" s="22" t="s">
        <v>14</v>
      </c>
      <c r="S71" s="20" t="s">
        <v>17</v>
      </c>
      <c r="T71" s="20" t="s">
        <v>16</v>
      </c>
      <c r="U71" s="22" t="s">
        <v>43</v>
      </c>
      <c r="V71" s="20" t="s">
        <v>44</v>
      </c>
      <c r="W71" s="22" t="s">
        <v>18</v>
      </c>
      <c r="X71" s="20" t="s">
        <v>45</v>
      </c>
      <c r="Y71" s="22" t="s">
        <v>46</v>
      </c>
      <c r="Z71" s="20" t="s">
        <v>30</v>
      </c>
      <c r="AA71" s="22" t="s">
        <v>47</v>
      </c>
      <c r="AB71" s="20" t="s">
        <v>36</v>
      </c>
      <c r="AC71" s="19" t="s">
        <v>25</v>
      </c>
      <c r="AD71" s="19" t="s">
        <v>48</v>
      </c>
      <c r="AE71" s="19" t="s">
        <v>49</v>
      </c>
    </row>
    <row r="72" spans="2:31" x14ac:dyDescent="0.25">
      <c r="B72" s="21" t="s">
        <v>59</v>
      </c>
      <c r="C72" s="20"/>
      <c r="D72" s="20"/>
      <c r="E72" s="20"/>
      <c r="F72" s="23">
        <v>500</v>
      </c>
      <c r="G72" s="23"/>
      <c r="H72" s="23">
        <v>200</v>
      </c>
      <c r="I72" s="20"/>
      <c r="J72" s="23"/>
      <c r="K72" s="23"/>
      <c r="L72" s="23"/>
      <c r="M72" s="23"/>
      <c r="N72" s="20"/>
      <c r="O72" s="20">
        <v>1400</v>
      </c>
      <c r="P72" s="20">
        <v>1000</v>
      </c>
      <c r="Q72" s="23"/>
      <c r="R72" s="20"/>
      <c r="S72" s="23"/>
      <c r="T72" s="23"/>
      <c r="U72" s="23">
        <v>200</v>
      </c>
      <c r="V72" s="20"/>
      <c r="W72" s="20"/>
      <c r="X72" s="20"/>
      <c r="Y72" s="23"/>
      <c r="Z72" s="20"/>
      <c r="AA72" s="23"/>
      <c r="AB72" s="23"/>
      <c r="AC72" s="23">
        <v>120</v>
      </c>
      <c r="AD72" s="23"/>
      <c r="AE72" s="23"/>
    </row>
    <row r="73" spans="2:31" x14ac:dyDescent="0.25">
      <c r="B73" s="21" t="s">
        <v>5</v>
      </c>
      <c r="C73" s="20">
        <v>1000</v>
      </c>
      <c r="D73" s="20"/>
      <c r="E73" s="20"/>
      <c r="F73" s="23"/>
      <c r="G73" s="23"/>
      <c r="H73" s="23">
        <v>200</v>
      </c>
      <c r="I73" s="20">
        <v>400</v>
      </c>
      <c r="J73" s="23"/>
      <c r="K73" s="23"/>
      <c r="L73" s="23"/>
      <c r="M73" s="23"/>
      <c r="N73" s="23"/>
      <c r="O73" s="20"/>
      <c r="P73" s="20"/>
      <c r="Q73" s="23"/>
      <c r="R73" s="20"/>
      <c r="S73" s="23"/>
      <c r="T73" s="23"/>
      <c r="U73" s="23">
        <v>300</v>
      </c>
      <c r="V73" s="20">
        <v>100</v>
      </c>
      <c r="W73" s="20"/>
      <c r="X73" s="20"/>
      <c r="Y73" s="23"/>
      <c r="Z73" s="20"/>
      <c r="AA73" s="23"/>
      <c r="AB73" s="23"/>
      <c r="AC73" s="23">
        <v>100</v>
      </c>
      <c r="AD73" s="23"/>
      <c r="AE73" s="23"/>
    </row>
    <row r="74" spans="2:31" x14ac:dyDescent="0.25">
      <c r="B74" s="21" t="s">
        <v>57</v>
      </c>
      <c r="C74" s="20"/>
      <c r="D74" s="20"/>
      <c r="E74" s="20"/>
      <c r="F74" s="23"/>
      <c r="G74" s="23"/>
      <c r="H74" s="23"/>
      <c r="I74" s="20"/>
      <c r="J74" s="23">
        <v>806</v>
      </c>
      <c r="K74" s="23"/>
      <c r="L74" s="23"/>
      <c r="M74" s="23"/>
      <c r="N74" s="23"/>
      <c r="O74" s="20"/>
      <c r="P74" s="20"/>
      <c r="Q74" s="23"/>
      <c r="R74" s="20"/>
      <c r="S74" s="23"/>
      <c r="T74" s="23"/>
      <c r="U74" s="23"/>
      <c r="V74" s="20"/>
      <c r="W74" s="20"/>
      <c r="X74" s="20"/>
      <c r="Y74" s="23"/>
      <c r="Z74" s="20"/>
      <c r="AA74" s="23">
        <v>500</v>
      </c>
      <c r="AB74" s="23"/>
      <c r="AC74" s="23"/>
      <c r="AD74" s="23"/>
      <c r="AE74" s="23"/>
    </row>
    <row r="75" spans="2:31" x14ac:dyDescent="0.25">
      <c r="B75" s="24" t="s">
        <v>46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</row>
    <row r="76" spans="2:31" x14ac:dyDescent="0.25">
      <c r="B76" s="24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</row>
    <row r="77" spans="2:31" x14ac:dyDescent="0.25">
      <c r="B77" s="25" t="s">
        <v>19</v>
      </c>
      <c r="C77" s="26">
        <f t="shared" ref="C77:AE77" si="6">C72+C73+C74+C75+C76</f>
        <v>1000</v>
      </c>
      <c r="D77" s="26">
        <f t="shared" si="6"/>
        <v>0</v>
      </c>
      <c r="E77" s="26">
        <f t="shared" si="6"/>
        <v>0</v>
      </c>
      <c r="F77" s="26">
        <f t="shared" si="6"/>
        <v>500</v>
      </c>
      <c r="G77" s="26">
        <f t="shared" si="6"/>
        <v>0</v>
      </c>
      <c r="H77" s="26">
        <f t="shared" si="6"/>
        <v>400</v>
      </c>
      <c r="I77" s="26">
        <f t="shared" si="6"/>
        <v>400</v>
      </c>
      <c r="J77" s="26">
        <f t="shared" si="6"/>
        <v>806</v>
      </c>
      <c r="K77" s="26">
        <f t="shared" si="6"/>
        <v>0</v>
      </c>
      <c r="L77" s="26">
        <f t="shared" si="6"/>
        <v>0</v>
      </c>
      <c r="M77" s="26">
        <f t="shared" si="6"/>
        <v>0</v>
      </c>
      <c r="N77" s="26">
        <f t="shared" si="6"/>
        <v>0</v>
      </c>
      <c r="O77" s="26">
        <f t="shared" si="6"/>
        <v>1400</v>
      </c>
      <c r="P77" s="26">
        <f t="shared" si="6"/>
        <v>1000</v>
      </c>
      <c r="Q77" s="26">
        <f t="shared" si="6"/>
        <v>0</v>
      </c>
      <c r="R77" s="26">
        <f t="shared" si="6"/>
        <v>0</v>
      </c>
      <c r="S77" s="26">
        <f t="shared" si="6"/>
        <v>0</v>
      </c>
      <c r="T77" s="26">
        <f t="shared" si="6"/>
        <v>0</v>
      </c>
      <c r="U77" s="26">
        <f t="shared" si="6"/>
        <v>500</v>
      </c>
      <c r="V77" s="26">
        <f t="shared" si="6"/>
        <v>100</v>
      </c>
      <c r="W77" s="26">
        <f t="shared" si="6"/>
        <v>0</v>
      </c>
      <c r="X77" s="26">
        <f t="shared" si="6"/>
        <v>0</v>
      </c>
      <c r="Y77" s="26">
        <f t="shared" si="6"/>
        <v>0</v>
      </c>
      <c r="Z77" s="26">
        <f t="shared" si="6"/>
        <v>0</v>
      </c>
      <c r="AA77" s="26">
        <f t="shared" si="6"/>
        <v>500</v>
      </c>
      <c r="AB77" s="26">
        <f t="shared" si="6"/>
        <v>0</v>
      </c>
      <c r="AC77" s="26">
        <f t="shared" si="6"/>
        <v>220</v>
      </c>
      <c r="AD77" s="26">
        <f t="shared" si="6"/>
        <v>0</v>
      </c>
      <c r="AE77" s="26">
        <f t="shared" si="6"/>
        <v>0</v>
      </c>
    </row>
    <row r="78" spans="2:31" x14ac:dyDescent="0.25">
      <c r="B78" s="24" t="s">
        <v>20</v>
      </c>
      <c r="C78" s="23">
        <v>110</v>
      </c>
      <c r="D78" s="23">
        <v>80</v>
      </c>
      <c r="E78" s="23">
        <v>45</v>
      </c>
      <c r="F78" s="23">
        <v>42</v>
      </c>
      <c r="G78" s="23">
        <v>42</v>
      </c>
      <c r="H78" s="23">
        <v>42</v>
      </c>
      <c r="I78" s="23">
        <v>60</v>
      </c>
      <c r="J78" s="23">
        <v>480</v>
      </c>
      <c r="K78" s="23">
        <v>100</v>
      </c>
      <c r="L78" s="23">
        <v>55</v>
      </c>
      <c r="M78" s="23">
        <v>80</v>
      </c>
      <c r="N78" s="23">
        <v>60</v>
      </c>
      <c r="O78" s="23">
        <v>310</v>
      </c>
      <c r="P78" s="23">
        <v>420</v>
      </c>
      <c r="Q78" s="23">
        <v>220</v>
      </c>
      <c r="R78" s="23">
        <v>330</v>
      </c>
      <c r="S78" s="23">
        <v>260</v>
      </c>
      <c r="T78" s="23">
        <v>275</v>
      </c>
      <c r="U78" s="23">
        <v>600</v>
      </c>
      <c r="V78" s="23">
        <v>180</v>
      </c>
      <c r="W78" s="23">
        <v>1200</v>
      </c>
      <c r="X78" s="23">
        <v>160</v>
      </c>
      <c r="Y78" s="23">
        <v>180</v>
      </c>
      <c r="Z78" s="23">
        <v>150</v>
      </c>
      <c r="AA78" s="23">
        <v>70</v>
      </c>
      <c r="AB78" s="23">
        <v>56</v>
      </c>
      <c r="AC78" s="23">
        <v>15</v>
      </c>
      <c r="AD78" s="23">
        <v>242</v>
      </c>
      <c r="AE78" s="23"/>
    </row>
    <row r="79" spans="2:31" x14ac:dyDescent="0.25">
      <c r="B79" s="25" t="s">
        <v>21</v>
      </c>
      <c r="C79" s="26">
        <f>C77*C78/1000</f>
        <v>110</v>
      </c>
      <c r="D79" s="26">
        <f t="shared" ref="D79:AE79" si="7">D77*D78/1000</f>
        <v>0</v>
      </c>
      <c r="E79" s="26">
        <f t="shared" si="7"/>
        <v>0</v>
      </c>
      <c r="F79" s="26">
        <f t="shared" si="7"/>
        <v>21</v>
      </c>
      <c r="G79" s="26">
        <f t="shared" si="7"/>
        <v>0</v>
      </c>
      <c r="H79" s="26">
        <f t="shared" si="7"/>
        <v>16.8</v>
      </c>
      <c r="I79" s="26">
        <f t="shared" si="7"/>
        <v>24</v>
      </c>
      <c r="J79" s="26">
        <f t="shared" si="7"/>
        <v>386.88</v>
      </c>
      <c r="K79" s="26">
        <f t="shared" si="7"/>
        <v>0</v>
      </c>
      <c r="L79" s="26">
        <f t="shared" si="7"/>
        <v>0</v>
      </c>
      <c r="M79" s="26">
        <f t="shared" si="7"/>
        <v>0</v>
      </c>
      <c r="N79" s="26">
        <f t="shared" si="7"/>
        <v>0</v>
      </c>
      <c r="O79" s="26">
        <f t="shared" si="7"/>
        <v>434</v>
      </c>
      <c r="P79" s="26">
        <f t="shared" si="7"/>
        <v>420</v>
      </c>
      <c r="Q79" s="26">
        <f t="shared" si="7"/>
        <v>0</v>
      </c>
      <c r="R79" s="26">
        <f t="shared" si="7"/>
        <v>0</v>
      </c>
      <c r="S79" s="26">
        <f t="shared" si="7"/>
        <v>0</v>
      </c>
      <c r="T79" s="26">
        <f t="shared" si="7"/>
        <v>0</v>
      </c>
      <c r="U79" s="26">
        <f t="shared" si="7"/>
        <v>300</v>
      </c>
      <c r="V79" s="26">
        <f t="shared" si="7"/>
        <v>18</v>
      </c>
      <c r="W79" s="26">
        <f t="shared" si="7"/>
        <v>0</v>
      </c>
      <c r="X79" s="26">
        <f t="shared" si="7"/>
        <v>0</v>
      </c>
      <c r="Y79" s="26">
        <f t="shared" si="7"/>
        <v>0</v>
      </c>
      <c r="Z79" s="26">
        <f t="shared" si="7"/>
        <v>0</v>
      </c>
      <c r="AA79" s="26">
        <f t="shared" si="7"/>
        <v>35</v>
      </c>
      <c r="AB79" s="26">
        <f t="shared" si="7"/>
        <v>0</v>
      </c>
      <c r="AC79" s="26">
        <f t="shared" si="7"/>
        <v>3.3</v>
      </c>
      <c r="AD79" s="26">
        <f t="shared" si="7"/>
        <v>0</v>
      </c>
      <c r="AE79" s="26">
        <f t="shared" si="7"/>
        <v>0</v>
      </c>
    </row>
    <row r="80" spans="2:31" x14ac:dyDescent="0.2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</row>
    <row r="82" spans="2:31" x14ac:dyDescent="0.25">
      <c r="C82" t="s">
        <v>22</v>
      </c>
      <c r="L82" t="s">
        <v>23</v>
      </c>
    </row>
    <row r="84" spans="2:31" ht="18.75" x14ac:dyDescent="0.25">
      <c r="B84" s="1"/>
      <c r="C84" s="1"/>
      <c r="D84" s="1"/>
      <c r="E84" s="2"/>
      <c r="F84" s="2"/>
      <c r="G84" s="1"/>
      <c r="H84" s="3" t="s">
        <v>0</v>
      </c>
      <c r="I84" s="2"/>
      <c r="J84" s="2"/>
      <c r="K84" s="2"/>
      <c r="L84" s="2"/>
      <c r="M84" s="1"/>
      <c r="N84" s="2"/>
      <c r="O84" s="2"/>
      <c r="P84" s="2"/>
      <c r="Q84" s="4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ht="15.75" x14ac:dyDescent="0.25">
      <c r="B85" s="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4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x14ac:dyDescent="0.25">
      <c r="B86" s="1"/>
      <c r="C86" s="2"/>
      <c r="D86" s="6"/>
      <c r="E86" s="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4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ht="15.75" x14ac:dyDescent="0.25">
      <c r="B87" s="7" t="s">
        <v>62</v>
      </c>
      <c r="C87" s="8"/>
      <c r="D87" s="2"/>
      <c r="E87" s="2"/>
      <c r="F87" s="2"/>
      <c r="G87" s="1"/>
      <c r="H87" s="2"/>
      <c r="I87" s="2"/>
      <c r="J87" s="2"/>
      <c r="K87" s="2"/>
      <c r="L87" s="2"/>
      <c r="M87" s="2"/>
      <c r="N87" s="1"/>
      <c r="O87" s="1"/>
      <c r="P87" s="2"/>
      <c r="Q87" s="1"/>
      <c r="R87" s="1"/>
      <c r="S87" s="2" t="s">
        <v>1</v>
      </c>
      <c r="T87" s="1"/>
      <c r="U87" s="1"/>
      <c r="V87" s="1"/>
      <c r="W87" s="1"/>
      <c r="X87" s="1"/>
      <c r="Y87" s="1"/>
      <c r="Z87" s="1"/>
      <c r="AA87" s="1" t="s">
        <v>2</v>
      </c>
      <c r="AB87" s="1"/>
      <c r="AC87" s="1"/>
      <c r="AD87" s="1"/>
      <c r="AE87" s="1"/>
    </row>
    <row r="88" spans="2:31" x14ac:dyDescent="0.25">
      <c r="B88" s="1" t="s">
        <v>31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4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2:3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9"/>
      <c r="N89" s="2"/>
      <c r="O89" s="2"/>
      <c r="P89" s="2"/>
      <c r="Q89" s="4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2:31" ht="15.75" x14ac:dyDescent="0.25">
      <c r="B90" s="9"/>
      <c r="C90" s="10"/>
      <c r="D90" s="11"/>
      <c r="E90" s="12" t="s">
        <v>3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/>
      <c r="R90" s="11"/>
      <c r="S90" s="11"/>
      <c r="T90" s="11"/>
      <c r="U90" s="15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2:31" x14ac:dyDescent="0.25">
      <c r="B91" s="17"/>
      <c r="C91" s="30" t="s">
        <v>4</v>
      </c>
      <c r="D91" s="31"/>
      <c r="E91" s="31"/>
      <c r="F91" s="31"/>
      <c r="G91" s="31"/>
      <c r="H91" s="31"/>
      <c r="I91" s="31"/>
      <c r="J91" s="31"/>
      <c r="K91" s="31"/>
      <c r="L91" s="31"/>
      <c r="M91" s="31" t="s">
        <v>60</v>
      </c>
      <c r="N91" s="31"/>
      <c r="O91" s="31"/>
      <c r="P91" s="31"/>
      <c r="Q91" s="31"/>
      <c r="R91" s="31"/>
      <c r="S91" s="31"/>
      <c r="T91" s="31"/>
      <c r="U91" s="31"/>
      <c r="V91" s="30" t="s">
        <v>61</v>
      </c>
      <c r="W91" s="31"/>
      <c r="X91" s="31"/>
      <c r="Y91" s="31"/>
      <c r="Z91" s="31"/>
      <c r="AA91" s="31"/>
      <c r="AB91" s="31"/>
      <c r="AC91" s="31"/>
      <c r="AD91" s="31"/>
      <c r="AE91" s="31"/>
    </row>
    <row r="92" spans="2:31" ht="36" x14ac:dyDescent="0.25">
      <c r="B92" s="18">
        <v>5</v>
      </c>
      <c r="C92" s="19" t="s">
        <v>5</v>
      </c>
      <c r="D92" s="19" t="s">
        <v>38</v>
      </c>
      <c r="E92" s="19" t="s">
        <v>6</v>
      </c>
      <c r="F92" s="19" t="s">
        <v>39</v>
      </c>
      <c r="G92" s="19" t="s">
        <v>15</v>
      </c>
      <c r="H92" s="19" t="s">
        <v>9</v>
      </c>
      <c r="I92" s="19" t="s">
        <v>10</v>
      </c>
      <c r="J92" s="19" t="s">
        <v>7</v>
      </c>
      <c r="K92" s="19" t="s">
        <v>40</v>
      </c>
      <c r="L92" s="19" t="s">
        <v>41</v>
      </c>
      <c r="M92" s="19" t="s">
        <v>13</v>
      </c>
      <c r="N92" s="20" t="s">
        <v>42</v>
      </c>
      <c r="O92" s="20" t="s">
        <v>28</v>
      </c>
      <c r="P92" s="22" t="s">
        <v>11</v>
      </c>
      <c r="Q92" s="20" t="s">
        <v>8</v>
      </c>
      <c r="R92" s="22" t="s">
        <v>14</v>
      </c>
      <c r="S92" s="20" t="s">
        <v>17</v>
      </c>
      <c r="T92" s="20" t="s">
        <v>16</v>
      </c>
      <c r="U92" s="22" t="s">
        <v>43</v>
      </c>
      <c r="V92" s="20" t="s">
        <v>44</v>
      </c>
      <c r="W92" s="22" t="s">
        <v>18</v>
      </c>
      <c r="X92" s="20" t="s">
        <v>45</v>
      </c>
      <c r="Y92" s="22" t="s">
        <v>46</v>
      </c>
      <c r="Z92" s="20" t="s">
        <v>30</v>
      </c>
      <c r="AA92" s="22" t="s">
        <v>47</v>
      </c>
      <c r="AB92" s="20" t="s">
        <v>36</v>
      </c>
      <c r="AC92" s="19" t="s">
        <v>25</v>
      </c>
      <c r="AD92" s="19" t="s">
        <v>48</v>
      </c>
      <c r="AE92" s="19" t="s">
        <v>49</v>
      </c>
    </row>
    <row r="93" spans="2:31" x14ac:dyDescent="0.25">
      <c r="B93" s="21" t="s">
        <v>63</v>
      </c>
      <c r="C93" s="20"/>
      <c r="D93" s="20"/>
      <c r="E93" s="20"/>
      <c r="F93" s="23">
        <v>1000</v>
      </c>
      <c r="G93" s="23"/>
      <c r="H93" s="23">
        <v>400</v>
      </c>
      <c r="I93" s="20">
        <v>400</v>
      </c>
      <c r="J93" s="23"/>
      <c r="K93" s="23"/>
      <c r="L93" s="23"/>
      <c r="M93" s="23">
        <v>500</v>
      </c>
      <c r="N93" s="20"/>
      <c r="O93" s="20"/>
      <c r="P93" s="20"/>
      <c r="Q93" s="23">
        <v>1500</v>
      </c>
      <c r="R93" s="20"/>
      <c r="S93" s="23">
        <v>195</v>
      </c>
      <c r="T93" s="23">
        <v>550</v>
      </c>
      <c r="U93" s="23">
        <v>200</v>
      </c>
      <c r="V93" s="20">
        <v>100</v>
      </c>
      <c r="W93" s="20"/>
      <c r="X93" s="20"/>
      <c r="Y93" s="23"/>
      <c r="Z93" s="20"/>
      <c r="AA93" s="23"/>
      <c r="AB93" s="23"/>
      <c r="AC93" s="23">
        <v>170</v>
      </c>
      <c r="AD93" s="23"/>
      <c r="AE93" s="23"/>
    </row>
    <row r="94" spans="2:31" ht="24" x14ac:dyDescent="0.25">
      <c r="B94" s="21" t="s">
        <v>64</v>
      </c>
      <c r="C94" s="20"/>
      <c r="D94" s="20"/>
      <c r="E94" s="20"/>
      <c r="F94" s="23">
        <v>1500</v>
      </c>
      <c r="G94" s="23"/>
      <c r="H94" s="23">
        <v>200</v>
      </c>
      <c r="I94" s="20"/>
      <c r="J94" s="23"/>
      <c r="K94" s="23"/>
      <c r="L94" s="23"/>
      <c r="M94" s="23"/>
      <c r="N94" s="23"/>
      <c r="O94" s="20"/>
      <c r="P94" s="20">
        <v>1500</v>
      </c>
      <c r="Q94" s="23"/>
      <c r="R94" s="20"/>
      <c r="S94" s="23"/>
      <c r="T94" s="23"/>
      <c r="U94" s="23">
        <v>200</v>
      </c>
      <c r="V94" s="20">
        <v>100</v>
      </c>
      <c r="W94" s="20"/>
      <c r="X94" s="20"/>
      <c r="Y94" s="23"/>
      <c r="Z94" s="20"/>
      <c r="AA94" s="23"/>
      <c r="AB94" s="23"/>
      <c r="AC94" s="23">
        <v>150</v>
      </c>
      <c r="AD94" s="23"/>
      <c r="AE94" s="23"/>
    </row>
    <row r="95" spans="2:31" x14ac:dyDescent="0.25">
      <c r="B95" s="21" t="s">
        <v>36</v>
      </c>
      <c r="C95" s="20"/>
      <c r="D95" s="20"/>
      <c r="E95" s="20"/>
      <c r="F95" s="23"/>
      <c r="G95" s="23"/>
      <c r="H95" s="23"/>
      <c r="I95" s="20"/>
      <c r="J95" s="23"/>
      <c r="K95" s="23"/>
      <c r="L95" s="23"/>
      <c r="M95" s="23"/>
      <c r="N95" s="23"/>
      <c r="O95" s="20"/>
      <c r="P95" s="20"/>
      <c r="Q95" s="23"/>
      <c r="R95" s="20"/>
      <c r="S95" s="23"/>
      <c r="T95" s="23"/>
      <c r="U95" s="23"/>
      <c r="V95" s="20"/>
      <c r="W95" s="20"/>
      <c r="X95" s="20"/>
      <c r="Y95" s="23"/>
      <c r="Z95" s="20"/>
      <c r="AA95" s="23"/>
      <c r="AB95" s="23">
        <v>1500</v>
      </c>
      <c r="AC95" s="23"/>
      <c r="AD95" s="23"/>
      <c r="AE95" s="23"/>
    </row>
    <row r="96" spans="2:31" x14ac:dyDescent="0.25">
      <c r="B96" s="24" t="s">
        <v>52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>
        <v>100</v>
      </c>
      <c r="X96" s="23"/>
      <c r="Y96" s="23"/>
      <c r="Z96" s="23"/>
      <c r="AA96" s="23">
        <v>500</v>
      </c>
      <c r="AB96" s="23"/>
      <c r="AC96" s="23"/>
      <c r="AD96" s="23"/>
      <c r="AE96" s="23"/>
    </row>
    <row r="97" spans="2:31" x14ac:dyDescent="0.25">
      <c r="B97" s="24" t="s">
        <v>65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>
        <v>2000</v>
      </c>
      <c r="Y97" s="23"/>
      <c r="Z97" s="23"/>
      <c r="AA97" s="23"/>
      <c r="AB97" s="23"/>
      <c r="AC97" s="23"/>
      <c r="AD97" s="23"/>
      <c r="AE97" s="23"/>
    </row>
    <row r="98" spans="2:31" x14ac:dyDescent="0.25">
      <c r="B98" s="25" t="s">
        <v>19</v>
      </c>
      <c r="C98" s="26">
        <f t="shared" ref="C98:AE98" si="8">C93+C94+C95+C96+C97</f>
        <v>0</v>
      </c>
      <c r="D98" s="26">
        <f t="shared" si="8"/>
        <v>0</v>
      </c>
      <c r="E98" s="26">
        <f t="shared" si="8"/>
        <v>0</v>
      </c>
      <c r="F98" s="26">
        <f t="shared" si="8"/>
        <v>2500</v>
      </c>
      <c r="G98" s="26">
        <f t="shared" si="8"/>
        <v>0</v>
      </c>
      <c r="H98" s="26">
        <f t="shared" si="8"/>
        <v>600</v>
      </c>
      <c r="I98" s="26">
        <f t="shared" si="8"/>
        <v>400</v>
      </c>
      <c r="J98" s="26">
        <f t="shared" si="8"/>
        <v>0</v>
      </c>
      <c r="K98" s="26">
        <f t="shared" si="8"/>
        <v>0</v>
      </c>
      <c r="L98" s="26">
        <f t="shared" si="8"/>
        <v>0</v>
      </c>
      <c r="M98" s="26">
        <f t="shared" si="8"/>
        <v>500</v>
      </c>
      <c r="N98" s="26">
        <f t="shared" si="8"/>
        <v>0</v>
      </c>
      <c r="O98" s="26">
        <f t="shared" si="8"/>
        <v>0</v>
      </c>
      <c r="P98" s="26">
        <f t="shared" si="8"/>
        <v>1500</v>
      </c>
      <c r="Q98" s="26">
        <f t="shared" si="8"/>
        <v>1500</v>
      </c>
      <c r="R98" s="26">
        <f t="shared" si="8"/>
        <v>0</v>
      </c>
      <c r="S98" s="26">
        <f t="shared" si="8"/>
        <v>195</v>
      </c>
      <c r="T98" s="26">
        <f t="shared" si="8"/>
        <v>550</v>
      </c>
      <c r="U98" s="26">
        <f t="shared" si="8"/>
        <v>400</v>
      </c>
      <c r="V98" s="26">
        <f t="shared" si="8"/>
        <v>200</v>
      </c>
      <c r="W98" s="26">
        <f t="shared" si="8"/>
        <v>100</v>
      </c>
      <c r="X98" s="26">
        <f t="shared" si="8"/>
        <v>2000</v>
      </c>
      <c r="Y98" s="26">
        <f t="shared" si="8"/>
        <v>0</v>
      </c>
      <c r="Z98" s="26">
        <f t="shared" si="8"/>
        <v>0</v>
      </c>
      <c r="AA98" s="26">
        <f t="shared" si="8"/>
        <v>500</v>
      </c>
      <c r="AB98" s="26">
        <f t="shared" si="8"/>
        <v>1500</v>
      </c>
      <c r="AC98" s="26">
        <f t="shared" si="8"/>
        <v>320</v>
      </c>
      <c r="AD98" s="26">
        <f t="shared" si="8"/>
        <v>0</v>
      </c>
      <c r="AE98" s="26">
        <f t="shared" si="8"/>
        <v>0</v>
      </c>
    </row>
    <row r="99" spans="2:31" x14ac:dyDescent="0.25">
      <c r="B99" s="24" t="s">
        <v>20</v>
      </c>
      <c r="C99" s="23">
        <v>110</v>
      </c>
      <c r="D99" s="23">
        <v>80</v>
      </c>
      <c r="E99" s="23">
        <v>45</v>
      </c>
      <c r="F99" s="23">
        <v>42</v>
      </c>
      <c r="G99" s="23">
        <v>42</v>
      </c>
      <c r="H99" s="23">
        <v>42</v>
      </c>
      <c r="I99" s="23">
        <v>60</v>
      </c>
      <c r="J99" s="23">
        <v>480</v>
      </c>
      <c r="K99" s="23">
        <v>100</v>
      </c>
      <c r="L99" s="23">
        <v>55</v>
      </c>
      <c r="M99" s="23">
        <v>80</v>
      </c>
      <c r="N99" s="23">
        <v>60</v>
      </c>
      <c r="O99" s="23">
        <v>110</v>
      </c>
      <c r="P99" s="23">
        <v>420</v>
      </c>
      <c r="Q99" s="23">
        <v>220</v>
      </c>
      <c r="R99" s="23">
        <v>330</v>
      </c>
      <c r="S99" s="23">
        <v>260</v>
      </c>
      <c r="T99" s="23">
        <v>275</v>
      </c>
      <c r="U99" s="23">
        <v>600</v>
      </c>
      <c r="V99" s="23">
        <v>180</v>
      </c>
      <c r="W99" s="23">
        <v>1200</v>
      </c>
      <c r="X99" s="23">
        <v>160</v>
      </c>
      <c r="Y99" s="23">
        <v>180</v>
      </c>
      <c r="Z99" s="23">
        <v>150</v>
      </c>
      <c r="AA99" s="23">
        <v>70</v>
      </c>
      <c r="AB99" s="23">
        <v>56</v>
      </c>
      <c r="AC99" s="23">
        <v>15</v>
      </c>
      <c r="AD99" s="23">
        <v>242</v>
      </c>
      <c r="AE99" s="23"/>
    </row>
    <row r="100" spans="2:31" x14ac:dyDescent="0.25">
      <c r="B100" s="25" t="s">
        <v>21</v>
      </c>
      <c r="C100" s="26">
        <f>C98*C99/1000</f>
        <v>0</v>
      </c>
      <c r="D100" s="26">
        <f t="shared" ref="D100:AE100" si="9">D98*D99/1000</f>
        <v>0</v>
      </c>
      <c r="E100" s="26">
        <f t="shared" si="9"/>
        <v>0</v>
      </c>
      <c r="F100" s="26">
        <f t="shared" si="9"/>
        <v>105</v>
      </c>
      <c r="G100" s="26">
        <f t="shared" si="9"/>
        <v>0</v>
      </c>
      <c r="H100" s="26">
        <f t="shared" si="9"/>
        <v>25.2</v>
      </c>
      <c r="I100" s="26">
        <f t="shared" si="9"/>
        <v>24</v>
      </c>
      <c r="J100" s="26">
        <f t="shared" si="9"/>
        <v>0</v>
      </c>
      <c r="K100" s="26">
        <f t="shared" si="9"/>
        <v>0</v>
      </c>
      <c r="L100" s="26">
        <f t="shared" si="9"/>
        <v>0</v>
      </c>
      <c r="M100" s="26">
        <f t="shared" si="9"/>
        <v>40</v>
      </c>
      <c r="N100" s="26">
        <f t="shared" si="9"/>
        <v>0</v>
      </c>
      <c r="O100" s="26">
        <f t="shared" si="9"/>
        <v>0</v>
      </c>
      <c r="P100" s="26">
        <f t="shared" si="9"/>
        <v>630</v>
      </c>
      <c r="Q100" s="26">
        <f t="shared" si="9"/>
        <v>330</v>
      </c>
      <c r="R100" s="26">
        <f t="shared" si="9"/>
        <v>0</v>
      </c>
      <c r="S100" s="26">
        <f t="shared" si="9"/>
        <v>50.7</v>
      </c>
      <c r="T100" s="26">
        <f t="shared" si="9"/>
        <v>151.25</v>
      </c>
      <c r="U100" s="26">
        <f t="shared" si="9"/>
        <v>240</v>
      </c>
      <c r="V100" s="26">
        <f t="shared" si="9"/>
        <v>36</v>
      </c>
      <c r="W100" s="26">
        <f t="shared" si="9"/>
        <v>120</v>
      </c>
      <c r="X100" s="26">
        <f t="shared" si="9"/>
        <v>320</v>
      </c>
      <c r="Y100" s="26">
        <f t="shared" si="9"/>
        <v>0</v>
      </c>
      <c r="Z100" s="26">
        <f t="shared" si="9"/>
        <v>0</v>
      </c>
      <c r="AA100" s="26">
        <f t="shared" si="9"/>
        <v>35</v>
      </c>
      <c r="AB100" s="26">
        <f t="shared" si="9"/>
        <v>84</v>
      </c>
      <c r="AC100" s="26">
        <f t="shared" si="9"/>
        <v>4.8</v>
      </c>
      <c r="AD100" s="26">
        <f t="shared" si="9"/>
        <v>0</v>
      </c>
      <c r="AE100" s="26">
        <f t="shared" si="9"/>
        <v>0</v>
      </c>
    </row>
    <row r="101" spans="2:31" x14ac:dyDescent="0.2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</row>
    <row r="103" spans="2:31" x14ac:dyDescent="0.25">
      <c r="C103" t="s">
        <v>22</v>
      </c>
      <c r="L103" t="s">
        <v>23</v>
      </c>
    </row>
    <row r="105" spans="2:31" ht="18.75" x14ac:dyDescent="0.25">
      <c r="B105" s="1"/>
      <c r="C105" s="1"/>
      <c r="D105" s="1"/>
      <c r="E105" s="2"/>
      <c r="F105" s="2"/>
      <c r="G105" s="1"/>
      <c r="H105" s="3" t="s">
        <v>0</v>
      </c>
      <c r="I105" s="2"/>
      <c r="J105" s="2"/>
      <c r="K105" s="2"/>
      <c r="L105" s="2"/>
      <c r="M105" s="1"/>
      <c r="N105" s="2"/>
      <c r="O105" s="2"/>
      <c r="P105" s="2"/>
      <c r="Q105" s="4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2:31" ht="15.75" x14ac:dyDescent="0.25">
      <c r="B106" s="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4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2:31" x14ac:dyDescent="0.25">
      <c r="B107" s="1"/>
      <c r="C107" s="2"/>
      <c r="D107" s="6"/>
      <c r="E107" s="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4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2:31" ht="15.75" x14ac:dyDescent="0.25">
      <c r="B108" s="7" t="s">
        <v>66</v>
      </c>
      <c r="C108" s="8"/>
      <c r="D108" s="2"/>
      <c r="E108" s="2"/>
      <c r="F108" s="2"/>
      <c r="G108" s="1"/>
      <c r="H108" s="2"/>
      <c r="I108" s="2"/>
      <c r="J108" s="2"/>
      <c r="K108" s="2"/>
      <c r="L108" s="2"/>
      <c r="M108" s="2"/>
      <c r="N108" s="1"/>
      <c r="O108" s="1"/>
      <c r="P108" s="2"/>
      <c r="Q108" s="1"/>
      <c r="R108" s="1"/>
      <c r="S108" s="2" t="s">
        <v>1</v>
      </c>
      <c r="T108" s="1"/>
      <c r="U108" s="1"/>
      <c r="V108" s="1"/>
      <c r="W108" s="1"/>
      <c r="X108" s="1"/>
      <c r="Y108" s="1"/>
      <c r="Z108" s="1"/>
      <c r="AA108" s="1" t="s">
        <v>2</v>
      </c>
      <c r="AB108" s="1"/>
      <c r="AC108" s="1"/>
      <c r="AD108" s="1"/>
      <c r="AE108" s="1"/>
    </row>
    <row r="109" spans="2:31" x14ac:dyDescent="0.25">
      <c r="B109" s="1" t="s">
        <v>32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4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2:3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9"/>
      <c r="N110" s="2"/>
      <c r="O110" s="2"/>
      <c r="P110" s="2"/>
      <c r="Q110" s="4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2:31" ht="15.75" x14ac:dyDescent="0.25">
      <c r="B111" s="9"/>
      <c r="C111" s="10"/>
      <c r="D111" s="11"/>
      <c r="E111" s="12" t="s">
        <v>3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4"/>
      <c r="R111" s="11"/>
      <c r="S111" s="11"/>
      <c r="T111" s="11"/>
      <c r="U111" s="15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</row>
    <row r="112" spans="2:31" x14ac:dyDescent="0.25">
      <c r="B112" s="17"/>
      <c r="C112" s="30" t="s">
        <v>4</v>
      </c>
      <c r="D112" s="31"/>
      <c r="E112" s="31"/>
      <c r="F112" s="31"/>
      <c r="G112" s="31"/>
      <c r="H112" s="31"/>
      <c r="I112" s="31"/>
      <c r="J112" s="31"/>
      <c r="K112" s="31"/>
      <c r="L112" s="31"/>
      <c r="M112" s="31" t="s">
        <v>60</v>
      </c>
      <c r="N112" s="31"/>
      <c r="O112" s="31"/>
      <c r="P112" s="31"/>
      <c r="Q112" s="31"/>
      <c r="R112" s="31"/>
      <c r="S112" s="31"/>
      <c r="T112" s="31"/>
      <c r="U112" s="31"/>
      <c r="V112" s="30" t="s">
        <v>61</v>
      </c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2:31" ht="36" x14ac:dyDescent="0.25">
      <c r="B113" s="18">
        <v>6</v>
      </c>
      <c r="C113" s="19" t="s">
        <v>5</v>
      </c>
      <c r="D113" s="19" t="s">
        <v>38</v>
      </c>
      <c r="E113" s="19" t="s">
        <v>6</v>
      </c>
      <c r="F113" s="19" t="s">
        <v>39</v>
      </c>
      <c r="G113" s="19" t="s">
        <v>15</v>
      </c>
      <c r="H113" s="19" t="s">
        <v>9</v>
      </c>
      <c r="I113" s="19" t="s">
        <v>10</v>
      </c>
      <c r="J113" s="19" t="s">
        <v>7</v>
      </c>
      <c r="K113" s="19" t="s">
        <v>40</v>
      </c>
      <c r="L113" s="19" t="s">
        <v>41</v>
      </c>
      <c r="M113" s="19" t="s">
        <v>13</v>
      </c>
      <c r="N113" s="20" t="s">
        <v>42</v>
      </c>
      <c r="O113" s="20" t="s">
        <v>28</v>
      </c>
      <c r="P113" s="22" t="s">
        <v>11</v>
      </c>
      <c r="Q113" s="20" t="s">
        <v>8</v>
      </c>
      <c r="R113" s="22" t="s">
        <v>14</v>
      </c>
      <c r="S113" s="20" t="s">
        <v>17</v>
      </c>
      <c r="T113" s="20" t="s">
        <v>16</v>
      </c>
      <c r="U113" s="22" t="s">
        <v>43</v>
      </c>
      <c r="V113" s="20" t="s">
        <v>44</v>
      </c>
      <c r="W113" s="22" t="s">
        <v>18</v>
      </c>
      <c r="X113" s="20" t="s">
        <v>45</v>
      </c>
      <c r="Y113" s="22" t="s">
        <v>46</v>
      </c>
      <c r="Z113" s="20" t="s">
        <v>30</v>
      </c>
      <c r="AA113" s="22" t="s">
        <v>47</v>
      </c>
      <c r="AB113" s="20" t="s">
        <v>36</v>
      </c>
      <c r="AC113" s="19" t="s">
        <v>25</v>
      </c>
      <c r="AD113" s="19" t="s">
        <v>48</v>
      </c>
      <c r="AE113" s="19" t="s">
        <v>49</v>
      </c>
    </row>
    <row r="114" spans="2:31" x14ac:dyDescent="0.25">
      <c r="B114" s="21" t="s">
        <v>67</v>
      </c>
      <c r="C114" s="20"/>
      <c r="D114" s="20"/>
      <c r="E114" s="20"/>
      <c r="F114" s="23"/>
      <c r="G114" s="23"/>
      <c r="H114" s="23"/>
      <c r="I114" s="20"/>
      <c r="J114" s="23"/>
      <c r="K114" s="23">
        <v>3000</v>
      </c>
      <c r="L114" s="23">
        <v>500</v>
      </c>
      <c r="M114" s="23">
        <v>500</v>
      </c>
      <c r="N114" s="20"/>
      <c r="O114" s="20"/>
      <c r="P114" s="20"/>
      <c r="Q114" s="23"/>
      <c r="R114" s="20"/>
      <c r="S114" s="23"/>
      <c r="T114" s="23"/>
      <c r="U114" s="23">
        <v>200</v>
      </c>
      <c r="V114" s="20"/>
      <c r="W114" s="20"/>
      <c r="X114" s="20"/>
      <c r="Y114" s="23"/>
      <c r="Z114" s="20"/>
      <c r="AA114" s="23">
        <v>200</v>
      </c>
      <c r="AB114" s="23"/>
      <c r="AC114" s="23">
        <v>170</v>
      </c>
      <c r="AD114" s="23"/>
      <c r="AE114" s="23"/>
    </row>
    <row r="115" spans="2:31" x14ac:dyDescent="0.25">
      <c r="B115" s="21" t="s">
        <v>68</v>
      </c>
      <c r="C115" s="20"/>
      <c r="D115" s="20"/>
      <c r="E115" s="20"/>
      <c r="F115" s="23"/>
      <c r="G115" s="23"/>
      <c r="H115" s="23">
        <v>400</v>
      </c>
      <c r="I115" s="20">
        <v>500</v>
      </c>
      <c r="J115" s="23"/>
      <c r="K115" s="23"/>
      <c r="L115" s="23"/>
      <c r="M115" s="23"/>
      <c r="N115" s="23">
        <v>2000</v>
      </c>
      <c r="O115" s="20"/>
      <c r="P115" s="20"/>
      <c r="Q115" s="23">
        <v>1500</v>
      </c>
      <c r="R115" s="20"/>
      <c r="S115" s="23"/>
      <c r="T115" s="23"/>
      <c r="U115" s="23">
        <v>200</v>
      </c>
      <c r="V115" s="20">
        <v>100</v>
      </c>
      <c r="W115" s="20"/>
      <c r="X115" s="20"/>
      <c r="Y115" s="23"/>
      <c r="Z115" s="20"/>
      <c r="AA115" s="23"/>
      <c r="AB115" s="23"/>
      <c r="AC115" s="23">
        <v>150</v>
      </c>
      <c r="AD115" s="23"/>
      <c r="AE115" s="23"/>
    </row>
    <row r="116" spans="2:31" x14ac:dyDescent="0.25">
      <c r="B116" s="21" t="s">
        <v>36</v>
      </c>
      <c r="C116" s="20"/>
      <c r="D116" s="20"/>
      <c r="E116" s="20"/>
      <c r="F116" s="23"/>
      <c r="G116" s="23"/>
      <c r="H116" s="23"/>
      <c r="I116" s="20"/>
      <c r="J116" s="23"/>
      <c r="K116" s="23"/>
      <c r="L116" s="23"/>
      <c r="M116" s="23"/>
      <c r="N116" s="23"/>
      <c r="O116" s="20"/>
      <c r="P116" s="20"/>
      <c r="Q116" s="23"/>
      <c r="R116" s="20"/>
      <c r="S116" s="23"/>
      <c r="T116" s="23"/>
      <c r="U116" s="23"/>
      <c r="V116" s="20"/>
      <c r="W116" s="20"/>
      <c r="X116" s="20"/>
      <c r="Y116" s="23"/>
      <c r="Z116" s="20"/>
      <c r="AA116" s="23"/>
      <c r="AB116" s="23">
        <v>1500</v>
      </c>
      <c r="AC116" s="23"/>
      <c r="AD116" s="23"/>
      <c r="AE116" s="23"/>
    </row>
    <row r="117" spans="2:31" x14ac:dyDescent="0.25">
      <c r="B117" s="24" t="s">
        <v>57</v>
      </c>
      <c r="C117" s="23"/>
      <c r="D117" s="23"/>
      <c r="E117" s="23"/>
      <c r="F117" s="23"/>
      <c r="G117" s="23"/>
      <c r="H117" s="23"/>
      <c r="I117" s="23"/>
      <c r="J117" s="23">
        <v>1325</v>
      </c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>
        <v>500</v>
      </c>
      <c r="AB117" s="23"/>
      <c r="AC117" s="23"/>
      <c r="AD117" s="23"/>
      <c r="AE117" s="23"/>
    </row>
    <row r="118" spans="2:31" x14ac:dyDescent="0.25">
      <c r="B118" s="24" t="s">
        <v>65</v>
      </c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>
        <v>2000</v>
      </c>
      <c r="AA118" s="23"/>
      <c r="AB118" s="23"/>
      <c r="AC118" s="23"/>
      <c r="AD118" s="23"/>
      <c r="AE118" s="23"/>
    </row>
    <row r="119" spans="2:31" x14ac:dyDescent="0.25">
      <c r="B119" s="25" t="s">
        <v>19</v>
      </c>
      <c r="C119" s="26">
        <f t="shared" ref="C119:AE119" si="10">C114+C115+C116+C117+C118</f>
        <v>0</v>
      </c>
      <c r="D119" s="26">
        <f t="shared" si="10"/>
        <v>0</v>
      </c>
      <c r="E119" s="26">
        <f t="shared" si="10"/>
        <v>0</v>
      </c>
      <c r="F119" s="26">
        <f t="shared" si="10"/>
        <v>0</v>
      </c>
      <c r="G119" s="26">
        <f t="shared" si="10"/>
        <v>0</v>
      </c>
      <c r="H119" s="26">
        <f t="shared" si="10"/>
        <v>400</v>
      </c>
      <c r="I119" s="26">
        <f t="shared" si="10"/>
        <v>500</v>
      </c>
      <c r="J119" s="26">
        <f t="shared" si="10"/>
        <v>1325</v>
      </c>
      <c r="K119" s="26">
        <f t="shared" si="10"/>
        <v>3000</v>
      </c>
      <c r="L119" s="26">
        <f t="shared" si="10"/>
        <v>500</v>
      </c>
      <c r="M119" s="26">
        <f t="shared" si="10"/>
        <v>500</v>
      </c>
      <c r="N119" s="26">
        <f t="shared" si="10"/>
        <v>2000</v>
      </c>
      <c r="O119" s="26">
        <f t="shared" si="10"/>
        <v>0</v>
      </c>
      <c r="P119" s="26">
        <f t="shared" si="10"/>
        <v>0</v>
      </c>
      <c r="Q119" s="26">
        <f t="shared" si="10"/>
        <v>1500</v>
      </c>
      <c r="R119" s="26">
        <f t="shared" si="10"/>
        <v>0</v>
      </c>
      <c r="S119" s="26">
        <f t="shared" si="10"/>
        <v>0</v>
      </c>
      <c r="T119" s="26">
        <f t="shared" si="10"/>
        <v>0</v>
      </c>
      <c r="U119" s="26">
        <f t="shared" si="10"/>
        <v>400</v>
      </c>
      <c r="V119" s="26">
        <f t="shared" si="10"/>
        <v>100</v>
      </c>
      <c r="W119" s="26">
        <f t="shared" si="10"/>
        <v>0</v>
      </c>
      <c r="X119" s="26">
        <f t="shared" si="10"/>
        <v>0</v>
      </c>
      <c r="Y119" s="26">
        <f t="shared" si="10"/>
        <v>0</v>
      </c>
      <c r="Z119" s="26">
        <f t="shared" si="10"/>
        <v>2000</v>
      </c>
      <c r="AA119" s="26">
        <f t="shared" si="10"/>
        <v>700</v>
      </c>
      <c r="AB119" s="26">
        <f t="shared" si="10"/>
        <v>1500</v>
      </c>
      <c r="AC119" s="26">
        <f t="shared" si="10"/>
        <v>320</v>
      </c>
      <c r="AD119" s="26">
        <f t="shared" si="10"/>
        <v>0</v>
      </c>
      <c r="AE119" s="26">
        <f t="shared" si="10"/>
        <v>0</v>
      </c>
    </row>
    <row r="120" spans="2:31" x14ac:dyDescent="0.25">
      <c r="B120" s="24" t="s">
        <v>20</v>
      </c>
      <c r="C120" s="23">
        <v>110</v>
      </c>
      <c r="D120" s="23">
        <v>80</v>
      </c>
      <c r="E120" s="23">
        <v>45</v>
      </c>
      <c r="F120" s="23">
        <v>42</v>
      </c>
      <c r="G120" s="23">
        <v>42</v>
      </c>
      <c r="H120" s="23">
        <v>42</v>
      </c>
      <c r="I120" s="23">
        <v>60</v>
      </c>
      <c r="J120" s="23">
        <v>480</v>
      </c>
      <c r="K120" s="23">
        <v>100</v>
      </c>
      <c r="L120" s="23">
        <v>55</v>
      </c>
      <c r="M120" s="23">
        <v>80</v>
      </c>
      <c r="N120" s="23">
        <v>60</v>
      </c>
      <c r="O120" s="23">
        <v>110</v>
      </c>
      <c r="P120" s="23">
        <v>420</v>
      </c>
      <c r="Q120" s="23">
        <v>220</v>
      </c>
      <c r="R120" s="23">
        <v>330</v>
      </c>
      <c r="S120" s="23">
        <v>260</v>
      </c>
      <c r="T120" s="23">
        <v>275</v>
      </c>
      <c r="U120" s="23">
        <v>600</v>
      </c>
      <c r="V120" s="23">
        <v>180</v>
      </c>
      <c r="W120" s="23">
        <v>1200</v>
      </c>
      <c r="X120" s="23">
        <v>160</v>
      </c>
      <c r="Y120" s="23">
        <v>180</v>
      </c>
      <c r="Z120" s="23">
        <v>150</v>
      </c>
      <c r="AA120" s="23">
        <v>70</v>
      </c>
      <c r="AB120" s="23">
        <v>56</v>
      </c>
      <c r="AC120" s="23">
        <v>15</v>
      </c>
      <c r="AD120" s="23">
        <v>242</v>
      </c>
      <c r="AE120" s="23"/>
    </row>
    <row r="121" spans="2:31" x14ac:dyDescent="0.25">
      <c r="B121" s="25" t="s">
        <v>21</v>
      </c>
      <c r="C121" s="26">
        <f>C119*C120/1000</f>
        <v>0</v>
      </c>
      <c r="D121" s="26">
        <f t="shared" ref="D121:AE121" si="11">D119*D120/1000</f>
        <v>0</v>
      </c>
      <c r="E121" s="26">
        <f t="shared" si="11"/>
        <v>0</v>
      </c>
      <c r="F121" s="26">
        <f t="shared" si="11"/>
        <v>0</v>
      </c>
      <c r="G121" s="26">
        <f t="shared" si="11"/>
        <v>0</v>
      </c>
      <c r="H121" s="26">
        <f t="shared" si="11"/>
        <v>16.8</v>
      </c>
      <c r="I121" s="26">
        <f t="shared" si="11"/>
        <v>30</v>
      </c>
      <c r="J121" s="26">
        <f t="shared" si="11"/>
        <v>636</v>
      </c>
      <c r="K121" s="26">
        <f t="shared" si="11"/>
        <v>300</v>
      </c>
      <c r="L121" s="26">
        <f t="shared" si="11"/>
        <v>27.5</v>
      </c>
      <c r="M121" s="26">
        <f t="shared" si="11"/>
        <v>40</v>
      </c>
      <c r="N121" s="26">
        <f t="shared" si="11"/>
        <v>120</v>
      </c>
      <c r="O121" s="26">
        <f t="shared" si="11"/>
        <v>0</v>
      </c>
      <c r="P121" s="26">
        <f t="shared" si="11"/>
        <v>0</v>
      </c>
      <c r="Q121" s="26">
        <f t="shared" si="11"/>
        <v>330</v>
      </c>
      <c r="R121" s="26">
        <f t="shared" si="11"/>
        <v>0</v>
      </c>
      <c r="S121" s="26">
        <f t="shared" si="11"/>
        <v>0</v>
      </c>
      <c r="T121" s="26">
        <f t="shared" si="11"/>
        <v>0</v>
      </c>
      <c r="U121" s="26">
        <f t="shared" si="11"/>
        <v>240</v>
      </c>
      <c r="V121" s="26">
        <f t="shared" si="11"/>
        <v>18</v>
      </c>
      <c r="W121" s="26">
        <f t="shared" si="11"/>
        <v>0</v>
      </c>
      <c r="X121" s="26">
        <f t="shared" si="11"/>
        <v>0</v>
      </c>
      <c r="Y121" s="26">
        <f t="shared" si="11"/>
        <v>0</v>
      </c>
      <c r="Z121" s="26">
        <f t="shared" si="11"/>
        <v>300</v>
      </c>
      <c r="AA121" s="26">
        <f t="shared" si="11"/>
        <v>49</v>
      </c>
      <c r="AB121" s="26">
        <f t="shared" si="11"/>
        <v>84</v>
      </c>
      <c r="AC121" s="26">
        <f t="shared" si="11"/>
        <v>4.8</v>
      </c>
      <c r="AD121" s="26">
        <f t="shared" si="11"/>
        <v>0</v>
      </c>
      <c r="AE121" s="26">
        <f t="shared" si="11"/>
        <v>0</v>
      </c>
    </row>
    <row r="122" spans="2:31" x14ac:dyDescent="0.25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</row>
    <row r="124" spans="2:31" x14ac:dyDescent="0.25">
      <c r="C124" t="s">
        <v>22</v>
      </c>
      <c r="L124" t="s">
        <v>23</v>
      </c>
    </row>
    <row r="125" spans="2:31" ht="18.75" x14ac:dyDescent="0.25">
      <c r="B125" s="1"/>
      <c r="C125" s="1"/>
      <c r="D125" s="1"/>
      <c r="E125" s="2"/>
      <c r="F125" s="2"/>
      <c r="G125" s="1"/>
      <c r="H125" s="3" t="s">
        <v>0</v>
      </c>
      <c r="I125" s="2"/>
      <c r="J125" s="2"/>
      <c r="K125" s="2"/>
      <c r="L125" s="2"/>
      <c r="M125" s="1"/>
      <c r="N125" s="2"/>
      <c r="O125" s="2"/>
      <c r="P125" s="2"/>
      <c r="Q125" s="4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2:31" ht="15.75" x14ac:dyDescent="0.25">
      <c r="B126" s="5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4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2:31" x14ac:dyDescent="0.25">
      <c r="B127" s="1"/>
      <c r="C127" s="2"/>
      <c r="D127" s="6"/>
      <c r="E127" s="6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4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2:31" ht="15.75" x14ac:dyDescent="0.25">
      <c r="B128" s="7" t="s">
        <v>69</v>
      </c>
      <c r="C128" s="8"/>
      <c r="D128" s="2"/>
      <c r="E128" s="2"/>
      <c r="F128" s="2"/>
      <c r="G128" s="1"/>
      <c r="H128" s="2"/>
      <c r="I128" s="2"/>
      <c r="J128" s="2"/>
      <c r="K128" s="2"/>
      <c r="L128" s="2"/>
      <c r="M128" s="2"/>
      <c r="N128" s="1"/>
      <c r="O128" s="1"/>
      <c r="P128" s="2"/>
      <c r="Q128" s="1"/>
      <c r="R128" s="1"/>
      <c r="S128" s="2" t="s">
        <v>1</v>
      </c>
      <c r="T128" s="1"/>
      <c r="U128" s="1"/>
      <c r="V128" s="1"/>
      <c r="W128" s="1"/>
      <c r="X128" s="1"/>
      <c r="Y128" s="1"/>
      <c r="Z128" s="1"/>
      <c r="AA128" s="1" t="s">
        <v>2</v>
      </c>
      <c r="AB128" s="1"/>
      <c r="AC128" s="1"/>
      <c r="AD128" s="1"/>
      <c r="AE128" s="1"/>
    </row>
    <row r="129" spans="2:31" x14ac:dyDescent="0.25">
      <c r="B129" s="1" t="s">
        <v>33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4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2:3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9"/>
      <c r="N130" s="2"/>
      <c r="O130" s="2"/>
      <c r="P130" s="2"/>
      <c r="Q130" s="4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2:31" ht="15.75" x14ac:dyDescent="0.25">
      <c r="B131" s="9"/>
      <c r="C131" s="10"/>
      <c r="D131" s="11"/>
      <c r="E131" s="12" t="s">
        <v>3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4"/>
      <c r="R131" s="11"/>
      <c r="S131" s="11"/>
      <c r="T131" s="11"/>
      <c r="U131" s="15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  <row r="132" spans="2:31" x14ac:dyDescent="0.25">
      <c r="B132" s="17"/>
      <c r="C132" s="30" t="s">
        <v>4</v>
      </c>
      <c r="D132" s="31"/>
      <c r="E132" s="31"/>
      <c r="F132" s="31"/>
      <c r="G132" s="31"/>
      <c r="H132" s="31"/>
      <c r="I132" s="31"/>
      <c r="J132" s="31"/>
      <c r="K132" s="31"/>
      <c r="L132" s="31"/>
      <c r="M132" s="31" t="s">
        <v>60</v>
      </c>
      <c r="N132" s="31"/>
      <c r="O132" s="31"/>
      <c r="P132" s="31"/>
      <c r="Q132" s="31"/>
      <c r="R132" s="31"/>
      <c r="S132" s="31"/>
      <c r="T132" s="31"/>
      <c r="U132" s="31"/>
      <c r="V132" s="30" t="s">
        <v>61</v>
      </c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2:31" ht="36" x14ac:dyDescent="0.25">
      <c r="B133" s="18">
        <v>7</v>
      </c>
      <c r="C133" s="19" t="s">
        <v>5</v>
      </c>
      <c r="D133" s="19" t="s">
        <v>38</v>
      </c>
      <c r="E133" s="19" t="s">
        <v>6</v>
      </c>
      <c r="F133" s="19" t="s">
        <v>39</v>
      </c>
      <c r="G133" s="19" t="s">
        <v>15</v>
      </c>
      <c r="H133" s="19" t="s">
        <v>9</v>
      </c>
      <c r="I133" s="19" t="s">
        <v>10</v>
      </c>
      <c r="J133" s="19" t="s">
        <v>7</v>
      </c>
      <c r="K133" s="19" t="s">
        <v>40</v>
      </c>
      <c r="L133" s="19" t="s">
        <v>41</v>
      </c>
      <c r="M133" s="19" t="s">
        <v>13</v>
      </c>
      <c r="N133" s="20" t="s">
        <v>42</v>
      </c>
      <c r="O133" s="20" t="s">
        <v>28</v>
      </c>
      <c r="P133" s="22" t="s">
        <v>11</v>
      </c>
      <c r="Q133" s="20" t="s">
        <v>8</v>
      </c>
      <c r="R133" s="22" t="s">
        <v>14</v>
      </c>
      <c r="S133" s="20" t="s">
        <v>17</v>
      </c>
      <c r="T133" s="20" t="s">
        <v>16</v>
      </c>
      <c r="U133" s="22" t="s">
        <v>43</v>
      </c>
      <c r="V133" s="20" t="s">
        <v>44</v>
      </c>
      <c r="W133" s="22" t="s">
        <v>18</v>
      </c>
      <c r="X133" s="20" t="s">
        <v>45</v>
      </c>
      <c r="Y133" s="22" t="s">
        <v>46</v>
      </c>
      <c r="Z133" s="20" t="s">
        <v>30</v>
      </c>
      <c r="AA133" s="22" t="s">
        <v>47</v>
      </c>
      <c r="AB133" s="20" t="s">
        <v>36</v>
      </c>
      <c r="AC133" s="19" t="s">
        <v>25</v>
      </c>
      <c r="AD133" s="19" t="s">
        <v>48</v>
      </c>
      <c r="AE133" s="19" t="s">
        <v>49</v>
      </c>
    </row>
    <row r="134" spans="2:31" x14ac:dyDescent="0.25">
      <c r="B134" s="21" t="s">
        <v>50</v>
      </c>
      <c r="C134" s="20"/>
      <c r="D134" s="20"/>
      <c r="E134" s="20">
        <v>1500</v>
      </c>
      <c r="F134" s="23">
        <v>800</v>
      </c>
      <c r="G134" s="23">
        <v>300</v>
      </c>
      <c r="H134" s="23">
        <v>300</v>
      </c>
      <c r="I134" s="20">
        <v>300</v>
      </c>
      <c r="J134" s="23"/>
      <c r="K134" s="23"/>
      <c r="L134" s="23"/>
      <c r="M134" s="23"/>
      <c r="N134" s="20"/>
      <c r="O134" s="20"/>
      <c r="P134" s="20">
        <v>1500</v>
      </c>
      <c r="Q134" s="23"/>
      <c r="R134" s="20"/>
      <c r="S134" s="23">
        <v>150</v>
      </c>
      <c r="T134" s="23">
        <v>500</v>
      </c>
      <c r="U134" s="23">
        <v>300</v>
      </c>
      <c r="V134" s="20"/>
      <c r="W134" s="20"/>
      <c r="X134" s="20"/>
      <c r="Y134" s="23"/>
      <c r="Z134" s="20"/>
      <c r="AA134" s="23"/>
      <c r="AB134" s="23"/>
      <c r="AC134" s="23">
        <v>140</v>
      </c>
      <c r="AD134" s="23"/>
      <c r="AE134" s="23"/>
    </row>
    <row r="135" spans="2:31" ht="24" x14ac:dyDescent="0.25">
      <c r="B135" s="21" t="s">
        <v>51</v>
      </c>
      <c r="C135" s="20"/>
      <c r="D135" s="20"/>
      <c r="E135" s="20"/>
      <c r="F135" s="23"/>
      <c r="G135" s="23"/>
      <c r="H135" s="23">
        <v>200</v>
      </c>
      <c r="I135" s="20"/>
      <c r="J135" s="23"/>
      <c r="K135" s="23"/>
      <c r="L135" s="23">
        <v>2500</v>
      </c>
      <c r="M135" s="23"/>
      <c r="N135" s="23"/>
      <c r="O135" s="20"/>
      <c r="P135" s="20"/>
      <c r="Q135" s="23">
        <v>1000</v>
      </c>
      <c r="R135" s="20"/>
      <c r="S135" s="23"/>
      <c r="T135" s="23"/>
      <c r="U135" s="23">
        <v>300</v>
      </c>
      <c r="V135" s="20">
        <v>200</v>
      </c>
      <c r="W135" s="20"/>
      <c r="X135" s="20"/>
      <c r="Y135" s="23"/>
      <c r="Z135" s="20"/>
      <c r="AA135" s="23"/>
      <c r="AB135" s="23"/>
      <c r="AC135" s="23">
        <v>150</v>
      </c>
      <c r="AD135" s="23"/>
      <c r="AE135" s="23"/>
    </row>
    <row r="136" spans="2:31" x14ac:dyDescent="0.25">
      <c r="B136" s="21" t="s">
        <v>36</v>
      </c>
      <c r="C136" s="20"/>
      <c r="D136" s="20"/>
      <c r="E136" s="20"/>
      <c r="F136" s="23"/>
      <c r="G136" s="23"/>
      <c r="H136" s="23"/>
      <c r="I136" s="20"/>
      <c r="J136" s="23"/>
      <c r="K136" s="23"/>
      <c r="L136" s="23"/>
      <c r="M136" s="23"/>
      <c r="N136" s="23"/>
      <c r="O136" s="20"/>
      <c r="P136" s="20"/>
      <c r="Q136" s="23"/>
      <c r="R136" s="20"/>
      <c r="S136" s="23"/>
      <c r="T136" s="23"/>
      <c r="U136" s="23"/>
      <c r="V136" s="20"/>
      <c r="W136" s="20"/>
      <c r="X136" s="20"/>
      <c r="Y136" s="23"/>
      <c r="Z136" s="20"/>
      <c r="AA136" s="23"/>
      <c r="AB136" s="23">
        <v>1500</v>
      </c>
      <c r="AC136" s="23"/>
      <c r="AD136" s="23"/>
      <c r="AE136" s="23"/>
    </row>
    <row r="137" spans="2:31" x14ac:dyDescent="0.25">
      <c r="B137" s="24" t="s">
        <v>52</v>
      </c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>
        <v>100</v>
      </c>
      <c r="X137" s="23"/>
      <c r="Y137" s="23"/>
      <c r="Z137" s="23"/>
      <c r="AA137" s="23">
        <v>500</v>
      </c>
      <c r="AB137" s="23"/>
      <c r="AC137" s="23"/>
      <c r="AD137" s="23"/>
      <c r="AE137" s="23"/>
    </row>
    <row r="138" spans="2:31" x14ac:dyDescent="0.25">
      <c r="B138" s="24" t="s">
        <v>29</v>
      </c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>
        <v>1500</v>
      </c>
      <c r="Y138" s="23"/>
      <c r="Z138" s="23"/>
      <c r="AA138" s="23"/>
      <c r="AB138" s="23"/>
      <c r="AC138" s="23"/>
      <c r="AD138" s="23"/>
      <c r="AE138" s="23"/>
    </row>
    <row r="139" spans="2:31" x14ac:dyDescent="0.25">
      <c r="B139" s="25" t="s">
        <v>19</v>
      </c>
      <c r="C139" s="26">
        <f t="shared" ref="C139:AE139" si="12">C134+C135+C136+C137+C138</f>
        <v>0</v>
      </c>
      <c r="D139" s="26">
        <f t="shared" si="12"/>
        <v>0</v>
      </c>
      <c r="E139" s="26">
        <f t="shared" si="12"/>
        <v>1500</v>
      </c>
      <c r="F139" s="26">
        <f t="shared" si="12"/>
        <v>800</v>
      </c>
      <c r="G139" s="26">
        <f t="shared" si="12"/>
        <v>300</v>
      </c>
      <c r="H139" s="26">
        <f t="shared" si="12"/>
        <v>500</v>
      </c>
      <c r="I139" s="26">
        <f t="shared" si="12"/>
        <v>300</v>
      </c>
      <c r="J139" s="26">
        <f t="shared" si="12"/>
        <v>0</v>
      </c>
      <c r="K139" s="26">
        <f t="shared" si="12"/>
        <v>0</v>
      </c>
      <c r="L139" s="26">
        <f t="shared" si="12"/>
        <v>2500</v>
      </c>
      <c r="M139" s="26">
        <f t="shared" si="12"/>
        <v>0</v>
      </c>
      <c r="N139" s="26">
        <f t="shared" si="12"/>
        <v>0</v>
      </c>
      <c r="O139" s="26">
        <f t="shared" si="12"/>
        <v>0</v>
      </c>
      <c r="P139" s="26">
        <f t="shared" si="12"/>
        <v>1500</v>
      </c>
      <c r="Q139" s="26">
        <f t="shared" si="12"/>
        <v>1000</v>
      </c>
      <c r="R139" s="26">
        <f t="shared" si="12"/>
        <v>0</v>
      </c>
      <c r="S139" s="26">
        <f t="shared" si="12"/>
        <v>150</v>
      </c>
      <c r="T139" s="26">
        <f t="shared" si="12"/>
        <v>500</v>
      </c>
      <c r="U139" s="26">
        <f t="shared" si="12"/>
        <v>600</v>
      </c>
      <c r="V139" s="26">
        <f t="shared" si="12"/>
        <v>200</v>
      </c>
      <c r="W139" s="26">
        <f t="shared" si="12"/>
        <v>100</v>
      </c>
      <c r="X139" s="26">
        <f t="shared" si="12"/>
        <v>1500</v>
      </c>
      <c r="Y139" s="26">
        <f t="shared" si="12"/>
        <v>0</v>
      </c>
      <c r="Z139" s="26">
        <f t="shared" si="12"/>
        <v>0</v>
      </c>
      <c r="AA139" s="26">
        <f t="shared" si="12"/>
        <v>500</v>
      </c>
      <c r="AB139" s="26">
        <f t="shared" si="12"/>
        <v>1500</v>
      </c>
      <c r="AC139" s="26">
        <f t="shared" si="12"/>
        <v>290</v>
      </c>
      <c r="AD139" s="26">
        <f t="shared" si="12"/>
        <v>0</v>
      </c>
      <c r="AE139" s="26">
        <f t="shared" si="12"/>
        <v>0</v>
      </c>
    </row>
    <row r="140" spans="2:31" x14ac:dyDescent="0.25">
      <c r="B140" s="24" t="s">
        <v>20</v>
      </c>
      <c r="C140" s="23">
        <v>110</v>
      </c>
      <c r="D140" s="23">
        <v>80</v>
      </c>
      <c r="E140" s="23">
        <v>45</v>
      </c>
      <c r="F140" s="23">
        <v>42</v>
      </c>
      <c r="G140" s="23">
        <v>42</v>
      </c>
      <c r="H140" s="23">
        <v>42</v>
      </c>
      <c r="I140" s="23">
        <v>60</v>
      </c>
      <c r="J140" s="23">
        <v>480</v>
      </c>
      <c r="K140" s="23">
        <v>100</v>
      </c>
      <c r="L140" s="23">
        <v>55</v>
      </c>
      <c r="M140" s="23">
        <v>80</v>
      </c>
      <c r="N140" s="23">
        <v>60</v>
      </c>
      <c r="O140" s="23">
        <v>110</v>
      </c>
      <c r="P140" s="23">
        <v>420</v>
      </c>
      <c r="Q140" s="23">
        <v>220</v>
      </c>
      <c r="R140" s="23">
        <v>330</v>
      </c>
      <c r="S140" s="23">
        <v>260</v>
      </c>
      <c r="T140" s="23">
        <v>275</v>
      </c>
      <c r="U140" s="23">
        <v>600</v>
      </c>
      <c r="V140" s="23">
        <v>180</v>
      </c>
      <c r="W140" s="23">
        <v>1200</v>
      </c>
      <c r="X140" s="23">
        <v>160</v>
      </c>
      <c r="Y140" s="23">
        <v>180</v>
      </c>
      <c r="Z140" s="23">
        <v>150</v>
      </c>
      <c r="AA140" s="23">
        <v>70</v>
      </c>
      <c r="AB140" s="23">
        <v>56</v>
      </c>
      <c r="AC140" s="23">
        <v>15</v>
      </c>
      <c r="AD140" s="23">
        <v>22</v>
      </c>
      <c r="AE140" s="23"/>
    </row>
    <row r="141" spans="2:31" x14ac:dyDescent="0.25">
      <c r="B141" s="25" t="s">
        <v>21</v>
      </c>
      <c r="C141" s="26">
        <f>C139*C140/1000</f>
        <v>0</v>
      </c>
      <c r="D141" s="26">
        <f t="shared" ref="D141:AE141" si="13">D139*D140/1000</f>
        <v>0</v>
      </c>
      <c r="E141" s="26">
        <f t="shared" si="13"/>
        <v>67.5</v>
      </c>
      <c r="F141" s="26">
        <f t="shared" si="13"/>
        <v>33.6</v>
      </c>
      <c r="G141" s="26">
        <f t="shared" si="13"/>
        <v>12.6</v>
      </c>
      <c r="H141" s="26">
        <f t="shared" si="13"/>
        <v>21</v>
      </c>
      <c r="I141" s="26">
        <f t="shared" si="13"/>
        <v>18</v>
      </c>
      <c r="J141" s="26">
        <f t="shared" si="13"/>
        <v>0</v>
      </c>
      <c r="K141" s="26">
        <f t="shared" si="13"/>
        <v>0</v>
      </c>
      <c r="L141" s="26">
        <f t="shared" si="13"/>
        <v>137.5</v>
      </c>
      <c r="M141" s="26">
        <f t="shared" si="13"/>
        <v>0</v>
      </c>
      <c r="N141" s="26">
        <f t="shared" si="13"/>
        <v>0</v>
      </c>
      <c r="O141" s="26">
        <f t="shared" si="13"/>
        <v>0</v>
      </c>
      <c r="P141" s="26">
        <f t="shared" si="13"/>
        <v>630</v>
      </c>
      <c r="Q141" s="26">
        <f t="shared" si="13"/>
        <v>220</v>
      </c>
      <c r="R141" s="26">
        <f t="shared" si="13"/>
        <v>0</v>
      </c>
      <c r="S141" s="26">
        <f t="shared" si="13"/>
        <v>39</v>
      </c>
      <c r="T141" s="26">
        <f t="shared" si="13"/>
        <v>137.5</v>
      </c>
      <c r="U141" s="26">
        <f t="shared" si="13"/>
        <v>360</v>
      </c>
      <c r="V141" s="26">
        <f t="shared" si="13"/>
        <v>36</v>
      </c>
      <c r="W141" s="26">
        <f t="shared" si="13"/>
        <v>120</v>
      </c>
      <c r="X141" s="26">
        <f t="shared" si="13"/>
        <v>240</v>
      </c>
      <c r="Y141" s="26">
        <f t="shared" si="13"/>
        <v>0</v>
      </c>
      <c r="Z141" s="26">
        <f t="shared" si="13"/>
        <v>0</v>
      </c>
      <c r="AA141" s="26">
        <f t="shared" si="13"/>
        <v>35</v>
      </c>
      <c r="AB141" s="26">
        <f t="shared" si="13"/>
        <v>84</v>
      </c>
      <c r="AC141" s="26">
        <f t="shared" si="13"/>
        <v>4.3499999999999996</v>
      </c>
      <c r="AD141" s="26">
        <f t="shared" si="13"/>
        <v>0</v>
      </c>
      <c r="AE141" s="26">
        <f t="shared" si="13"/>
        <v>0</v>
      </c>
    </row>
    <row r="142" spans="2:31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</row>
    <row r="144" spans="2:31" x14ac:dyDescent="0.25">
      <c r="C144" t="s">
        <v>22</v>
      </c>
      <c r="L144" t="s">
        <v>23</v>
      </c>
    </row>
    <row r="145" spans="2:31" ht="18.75" x14ac:dyDescent="0.25">
      <c r="B145" s="1"/>
      <c r="C145" s="1"/>
      <c r="D145" s="1"/>
      <c r="E145" s="2"/>
      <c r="F145" s="2"/>
      <c r="G145" s="1"/>
      <c r="H145" s="3" t="s">
        <v>0</v>
      </c>
      <c r="I145" s="2"/>
      <c r="J145" s="2"/>
      <c r="K145" s="2"/>
      <c r="L145" s="2"/>
      <c r="M145" s="1"/>
      <c r="N145" s="2"/>
      <c r="O145" s="2"/>
      <c r="P145" s="2"/>
      <c r="Q145" s="4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2:31" ht="15.75" x14ac:dyDescent="0.25">
      <c r="B146" s="5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4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2:31" x14ac:dyDescent="0.25">
      <c r="B147" s="1"/>
      <c r="C147" s="2"/>
      <c r="D147" s="6"/>
      <c r="E147" s="6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4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2:31" ht="15.75" x14ac:dyDescent="0.25">
      <c r="B148" s="7" t="s">
        <v>70</v>
      </c>
      <c r="C148" s="8"/>
      <c r="D148" s="2"/>
      <c r="E148" s="2"/>
      <c r="F148" s="2"/>
      <c r="G148" s="1"/>
      <c r="H148" s="2"/>
      <c r="I148" s="2"/>
      <c r="J148" s="2"/>
      <c r="K148" s="2"/>
      <c r="L148" s="2"/>
      <c r="M148" s="2"/>
      <c r="N148" s="1"/>
      <c r="O148" s="1"/>
      <c r="P148" s="2"/>
      <c r="Q148" s="1"/>
      <c r="R148" s="1"/>
      <c r="S148" s="2" t="s">
        <v>1</v>
      </c>
      <c r="T148" s="1"/>
      <c r="U148" s="1"/>
      <c r="V148" s="1"/>
      <c r="W148" s="1"/>
      <c r="X148" s="1"/>
      <c r="Y148" s="1"/>
      <c r="Z148" s="1"/>
      <c r="AA148" s="1" t="s">
        <v>2</v>
      </c>
      <c r="AB148" s="1"/>
      <c r="AC148" s="1"/>
      <c r="AD148" s="1"/>
      <c r="AE148" s="1"/>
    </row>
    <row r="149" spans="2:31" x14ac:dyDescent="0.25">
      <c r="B149" s="1" t="s">
        <v>34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4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2:3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9"/>
      <c r="N150" s="2"/>
      <c r="O150" s="2"/>
      <c r="P150" s="2"/>
      <c r="Q150" s="4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2:31" ht="15.75" x14ac:dyDescent="0.25">
      <c r="B151" s="9"/>
      <c r="C151" s="10"/>
      <c r="D151" s="11"/>
      <c r="E151" s="12" t="s">
        <v>3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4"/>
      <c r="R151" s="11"/>
      <c r="S151" s="11"/>
      <c r="T151" s="11"/>
      <c r="U151" s="15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</row>
    <row r="152" spans="2:31" x14ac:dyDescent="0.25">
      <c r="B152" s="17"/>
      <c r="C152" s="30" t="s">
        <v>4</v>
      </c>
      <c r="D152" s="31"/>
      <c r="E152" s="31"/>
      <c r="F152" s="31"/>
      <c r="G152" s="31"/>
      <c r="H152" s="31"/>
      <c r="I152" s="31"/>
      <c r="J152" s="31"/>
      <c r="K152" s="31"/>
      <c r="L152" s="31"/>
      <c r="M152" s="31" t="s">
        <v>60</v>
      </c>
      <c r="N152" s="31"/>
      <c r="O152" s="31"/>
      <c r="P152" s="31"/>
      <c r="Q152" s="31"/>
      <c r="R152" s="31"/>
      <c r="S152" s="31"/>
      <c r="T152" s="31"/>
      <c r="U152" s="31"/>
      <c r="V152" s="30" t="s">
        <v>61</v>
      </c>
      <c r="W152" s="31"/>
      <c r="X152" s="31"/>
      <c r="Y152" s="31"/>
      <c r="Z152" s="31"/>
      <c r="AA152" s="31"/>
      <c r="AB152" s="31"/>
      <c r="AC152" s="31"/>
      <c r="AD152" s="31"/>
      <c r="AE152" s="31"/>
    </row>
    <row r="153" spans="2:31" ht="36" x14ac:dyDescent="0.25">
      <c r="B153" s="18">
        <v>8</v>
      </c>
      <c r="C153" s="19" t="s">
        <v>5</v>
      </c>
      <c r="D153" s="19" t="s">
        <v>38</v>
      </c>
      <c r="E153" s="19" t="s">
        <v>6</v>
      </c>
      <c r="F153" s="19" t="s">
        <v>39</v>
      </c>
      <c r="G153" s="19" t="s">
        <v>15</v>
      </c>
      <c r="H153" s="19" t="s">
        <v>9</v>
      </c>
      <c r="I153" s="19" t="s">
        <v>10</v>
      </c>
      <c r="J153" s="19" t="s">
        <v>7</v>
      </c>
      <c r="K153" s="19" t="s">
        <v>40</v>
      </c>
      <c r="L153" s="19" t="s">
        <v>41</v>
      </c>
      <c r="M153" s="19" t="s">
        <v>13</v>
      </c>
      <c r="N153" s="20" t="s">
        <v>42</v>
      </c>
      <c r="O153" s="20" t="s">
        <v>28</v>
      </c>
      <c r="P153" s="22" t="s">
        <v>11</v>
      </c>
      <c r="Q153" s="20" t="s">
        <v>8</v>
      </c>
      <c r="R153" s="22" t="s">
        <v>14</v>
      </c>
      <c r="S153" s="20" t="s">
        <v>17</v>
      </c>
      <c r="T153" s="20" t="s">
        <v>16</v>
      </c>
      <c r="U153" s="22" t="s">
        <v>43</v>
      </c>
      <c r="V153" s="20" t="s">
        <v>44</v>
      </c>
      <c r="W153" s="22" t="s">
        <v>18</v>
      </c>
      <c r="X153" s="20" t="s">
        <v>45</v>
      </c>
      <c r="Y153" s="22" t="s">
        <v>46</v>
      </c>
      <c r="Z153" s="20" t="s">
        <v>30</v>
      </c>
      <c r="AA153" s="22" t="s">
        <v>47</v>
      </c>
      <c r="AB153" s="20" t="s">
        <v>36</v>
      </c>
      <c r="AC153" s="19" t="s">
        <v>25</v>
      </c>
      <c r="AD153" s="19" t="s">
        <v>48</v>
      </c>
      <c r="AE153" s="19" t="s">
        <v>49</v>
      </c>
    </row>
    <row r="154" spans="2:31" x14ac:dyDescent="0.25">
      <c r="B154" s="21" t="s">
        <v>54</v>
      </c>
      <c r="C154" s="20"/>
      <c r="D154" s="20"/>
      <c r="E154" s="20"/>
      <c r="F154" s="23">
        <v>500</v>
      </c>
      <c r="G154" s="23"/>
      <c r="H154" s="23">
        <v>300</v>
      </c>
      <c r="I154" s="20">
        <v>300</v>
      </c>
      <c r="J154" s="23"/>
      <c r="K154" s="23"/>
      <c r="L154" s="23">
        <v>500</v>
      </c>
      <c r="M154" s="23">
        <v>100</v>
      </c>
      <c r="N154" s="20"/>
      <c r="O154" s="20"/>
      <c r="P154" s="20"/>
      <c r="Q154" s="23">
        <v>1500</v>
      </c>
      <c r="R154" s="20"/>
      <c r="S154" s="23">
        <v>200</v>
      </c>
      <c r="T154" s="23"/>
      <c r="U154" s="23">
        <v>200</v>
      </c>
      <c r="V154" s="20">
        <v>100</v>
      </c>
      <c r="W154" s="20"/>
      <c r="X154" s="20"/>
      <c r="Y154" s="23"/>
      <c r="Z154" s="20"/>
      <c r="AA154" s="23"/>
      <c r="AB154" s="23"/>
      <c r="AC154" s="23">
        <v>140</v>
      </c>
      <c r="AD154" s="23"/>
      <c r="AE154" s="23"/>
    </row>
    <row r="155" spans="2:31" ht="24" x14ac:dyDescent="0.25">
      <c r="B155" s="21" t="s">
        <v>37</v>
      </c>
      <c r="C155" s="20"/>
      <c r="D155" s="20"/>
      <c r="E155" s="20"/>
      <c r="F155" s="23">
        <v>3500</v>
      </c>
      <c r="G155" s="23"/>
      <c r="H155" s="23">
        <v>200</v>
      </c>
      <c r="I155" s="20"/>
      <c r="J155" s="23"/>
      <c r="K155" s="23"/>
      <c r="L155" s="23"/>
      <c r="M155" s="23"/>
      <c r="N155" s="23"/>
      <c r="O155" s="20"/>
      <c r="P155" s="20"/>
      <c r="Q155" s="23"/>
      <c r="R155" s="20"/>
      <c r="S155" s="23"/>
      <c r="T155" s="23"/>
      <c r="U155" s="23">
        <v>300</v>
      </c>
      <c r="V155" s="20"/>
      <c r="W155" s="20"/>
      <c r="X155" s="20"/>
      <c r="Y155" s="23"/>
      <c r="Z155" s="20"/>
      <c r="AA155" s="23"/>
      <c r="AB155" s="23"/>
      <c r="AC155" s="23">
        <v>100</v>
      </c>
      <c r="AD155" s="23"/>
      <c r="AE155" s="23"/>
    </row>
    <row r="156" spans="2:31" x14ac:dyDescent="0.25">
      <c r="B156" s="21" t="s">
        <v>36</v>
      </c>
      <c r="C156" s="20"/>
      <c r="D156" s="20"/>
      <c r="E156" s="20"/>
      <c r="F156" s="23"/>
      <c r="G156" s="23"/>
      <c r="H156" s="23"/>
      <c r="I156" s="20"/>
      <c r="J156" s="23"/>
      <c r="K156" s="23"/>
      <c r="L156" s="23"/>
      <c r="M156" s="23"/>
      <c r="N156" s="23"/>
      <c r="O156" s="20"/>
      <c r="P156" s="20"/>
      <c r="Q156" s="23"/>
      <c r="R156" s="20"/>
      <c r="S156" s="23"/>
      <c r="T156" s="23"/>
      <c r="U156" s="23"/>
      <c r="V156" s="20"/>
      <c r="W156" s="20"/>
      <c r="X156" s="20"/>
      <c r="Y156" s="23"/>
      <c r="Z156" s="20"/>
      <c r="AA156" s="23"/>
      <c r="AB156" s="23">
        <v>1500</v>
      </c>
      <c r="AC156" s="23"/>
      <c r="AD156" s="23"/>
      <c r="AE156" s="23"/>
    </row>
    <row r="157" spans="2:31" x14ac:dyDescent="0.25">
      <c r="B157" s="24" t="s">
        <v>52</v>
      </c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>
        <v>100</v>
      </c>
      <c r="X157" s="23"/>
      <c r="Y157" s="23"/>
      <c r="Z157" s="23"/>
      <c r="AA157" s="23">
        <v>500</v>
      </c>
      <c r="AB157" s="23"/>
      <c r="AC157" s="23"/>
      <c r="AD157" s="23"/>
      <c r="AE157" s="23"/>
    </row>
    <row r="158" spans="2:31" x14ac:dyDescent="0.25">
      <c r="B158" s="24" t="s">
        <v>12</v>
      </c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>
        <v>1222</v>
      </c>
      <c r="AA158" s="23"/>
      <c r="AB158" s="23"/>
      <c r="AC158" s="23"/>
      <c r="AD158" s="23">
        <v>3420</v>
      </c>
      <c r="AE158" s="23"/>
    </row>
    <row r="159" spans="2:31" x14ac:dyDescent="0.25">
      <c r="B159" s="25" t="s">
        <v>19</v>
      </c>
      <c r="C159" s="26">
        <f t="shared" ref="C159:AE159" si="14">C154+C155+C156+C157+C158</f>
        <v>0</v>
      </c>
      <c r="D159" s="26">
        <f t="shared" si="14"/>
        <v>0</v>
      </c>
      <c r="E159" s="26">
        <f t="shared" si="14"/>
        <v>0</v>
      </c>
      <c r="F159" s="26">
        <f t="shared" si="14"/>
        <v>4000</v>
      </c>
      <c r="G159" s="26">
        <f t="shared" si="14"/>
        <v>0</v>
      </c>
      <c r="H159" s="26">
        <f t="shared" si="14"/>
        <v>500</v>
      </c>
      <c r="I159" s="26">
        <f t="shared" si="14"/>
        <v>300</v>
      </c>
      <c r="J159" s="26">
        <f t="shared" si="14"/>
        <v>0</v>
      </c>
      <c r="K159" s="26">
        <f t="shared" si="14"/>
        <v>0</v>
      </c>
      <c r="L159" s="26">
        <f t="shared" si="14"/>
        <v>500</v>
      </c>
      <c r="M159" s="26">
        <f t="shared" si="14"/>
        <v>100</v>
      </c>
      <c r="N159" s="26">
        <f t="shared" si="14"/>
        <v>0</v>
      </c>
      <c r="O159" s="26">
        <f t="shared" si="14"/>
        <v>0</v>
      </c>
      <c r="P159" s="26">
        <f t="shared" si="14"/>
        <v>0</v>
      </c>
      <c r="Q159" s="26">
        <f t="shared" si="14"/>
        <v>1500</v>
      </c>
      <c r="R159" s="26">
        <f t="shared" si="14"/>
        <v>0</v>
      </c>
      <c r="S159" s="26">
        <f t="shared" si="14"/>
        <v>200</v>
      </c>
      <c r="T159" s="26">
        <f t="shared" si="14"/>
        <v>0</v>
      </c>
      <c r="U159" s="26">
        <f t="shared" si="14"/>
        <v>500</v>
      </c>
      <c r="V159" s="26">
        <f t="shared" si="14"/>
        <v>100</v>
      </c>
      <c r="W159" s="26">
        <f t="shared" si="14"/>
        <v>100</v>
      </c>
      <c r="X159" s="26">
        <f t="shared" si="14"/>
        <v>0</v>
      </c>
      <c r="Y159" s="26">
        <f t="shared" si="14"/>
        <v>0</v>
      </c>
      <c r="Z159" s="26">
        <f t="shared" si="14"/>
        <v>1222</v>
      </c>
      <c r="AA159" s="26">
        <f t="shared" si="14"/>
        <v>500</v>
      </c>
      <c r="AB159" s="26">
        <f t="shared" si="14"/>
        <v>1500</v>
      </c>
      <c r="AC159" s="26">
        <f t="shared" si="14"/>
        <v>240</v>
      </c>
      <c r="AD159" s="26">
        <f t="shared" si="14"/>
        <v>3420</v>
      </c>
      <c r="AE159" s="26">
        <f t="shared" si="14"/>
        <v>0</v>
      </c>
    </row>
    <row r="160" spans="2:31" x14ac:dyDescent="0.25">
      <c r="B160" s="24" t="s">
        <v>20</v>
      </c>
      <c r="C160" s="23">
        <v>110</v>
      </c>
      <c r="D160" s="23">
        <v>80</v>
      </c>
      <c r="E160" s="23">
        <v>45</v>
      </c>
      <c r="F160" s="23">
        <v>42</v>
      </c>
      <c r="G160" s="23">
        <v>42</v>
      </c>
      <c r="H160" s="23">
        <v>42</v>
      </c>
      <c r="I160" s="23">
        <v>60</v>
      </c>
      <c r="J160" s="23">
        <v>480</v>
      </c>
      <c r="K160" s="23">
        <v>100</v>
      </c>
      <c r="L160" s="23">
        <v>55</v>
      </c>
      <c r="M160" s="23">
        <v>80</v>
      </c>
      <c r="N160" s="23">
        <v>60</v>
      </c>
      <c r="O160" s="23">
        <v>110</v>
      </c>
      <c r="P160" s="23">
        <v>420</v>
      </c>
      <c r="Q160" s="23">
        <v>220</v>
      </c>
      <c r="R160" s="23">
        <v>330</v>
      </c>
      <c r="S160" s="23">
        <v>260</v>
      </c>
      <c r="T160" s="23">
        <v>275</v>
      </c>
      <c r="U160" s="23">
        <v>600</v>
      </c>
      <c r="V160" s="23">
        <v>180</v>
      </c>
      <c r="W160" s="23">
        <v>1200</v>
      </c>
      <c r="X160" s="23">
        <v>160</v>
      </c>
      <c r="Y160" s="23">
        <v>180</v>
      </c>
      <c r="Z160" s="23">
        <v>150</v>
      </c>
      <c r="AA160" s="23">
        <v>70</v>
      </c>
      <c r="AB160" s="23">
        <v>56</v>
      </c>
      <c r="AC160" s="23">
        <v>15</v>
      </c>
      <c r="AD160" s="23">
        <v>242</v>
      </c>
      <c r="AE160" s="23"/>
    </row>
    <row r="161" spans="2:31" x14ac:dyDescent="0.25">
      <c r="B161" s="25" t="s">
        <v>21</v>
      </c>
      <c r="C161" s="26">
        <f>C159*C160/1000</f>
        <v>0</v>
      </c>
      <c r="D161" s="26">
        <f t="shared" ref="D161:AE161" si="15">D159*D160/1000</f>
        <v>0</v>
      </c>
      <c r="E161" s="26">
        <f t="shared" si="15"/>
        <v>0</v>
      </c>
      <c r="F161" s="26">
        <f t="shared" si="15"/>
        <v>168</v>
      </c>
      <c r="G161" s="26">
        <f t="shared" si="15"/>
        <v>0</v>
      </c>
      <c r="H161" s="26">
        <f t="shared" si="15"/>
        <v>21</v>
      </c>
      <c r="I161" s="26">
        <f t="shared" si="15"/>
        <v>18</v>
      </c>
      <c r="J161" s="26">
        <f t="shared" si="15"/>
        <v>0</v>
      </c>
      <c r="K161" s="26">
        <f t="shared" si="15"/>
        <v>0</v>
      </c>
      <c r="L161" s="26">
        <f t="shared" si="15"/>
        <v>27.5</v>
      </c>
      <c r="M161" s="26">
        <f t="shared" si="15"/>
        <v>8</v>
      </c>
      <c r="N161" s="26">
        <f t="shared" si="15"/>
        <v>0</v>
      </c>
      <c r="O161" s="26">
        <f t="shared" si="15"/>
        <v>0</v>
      </c>
      <c r="P161" s="26">
        <f t="shared" si="15"/>
        <v>0</v>
      </c>
      <c r="Q161" s="26">
        <f t="shared" si="15"/>
        <v>330</v>
      </c>
      <c r="R161" s="26">
        <f t="shared" si="15"/>
        <v>0</v>
      </c>
      <c r="S161" s="26">
        <f t="shared" si="15"/>
        <v>52</v>
      </c>
      <c r="T161" s="26">
        <f t="shared" si="15"/>
        <v>0</v>
      </c>
      <c r="U161" s="26">
        <f t="shared" si="15"/>
        <v>300</v>
      </c>
      <c r="V161" s="26">
        <f t="shared" si="15"/>
        <v>18</v>
      </c>
      <c r="W161" s="26">
        <f t="shared" si="15"/>
        <v>120</v>
      </c>
      <c r="X161" s="26">
        <f t="shared" si="15"/>
        <v>0</v>
      </c>
      <c r="Y161" s="26">
        <f t="shared" si="15"/>
        <v>0</v>
      </c>
      <c r="Z161" s="26">
        <f t="shared" si="15"/>
        <v>183.3</v>
      </c>
      <c r="AA161" s="26">
        <f t="shared" si="15"/>
        <v>35</v>
      </c>
      <c r="AB161" s="26">
        <f t="shared" si="15"/>
        <v>84</v>
      </c>
      <c r="AC161" s="26">
        <f t="shared" si="15"/>
        <v>3.6</v>
      </c>
      <c r="AD161" s="26">
        <f t="shared" si="15"/>
        <v>827.64</v>
      </c>
      <c r="AE161" s="26">
        <f t="shared" si="15"/>
        <v>0</v>
      </c>
    </row>
    <row r="162" spans="2:31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</row>
    <row r="164" spans="2:31" x14ac:dyDescent="0.25">
      <c r="C164" t="s">
        <v>22</v>
      </c>
      <c r="L164" t="s">
        <v>23</v>
      </c>
    </row>
    <row r="168" spans="2:31" ht="18.75" x14ac:dyDescent="0.25">
      <c r="B168" s="1"/>
      <c r="C168" s="1"/>
      <c r="D168" s="1"/>
      <c r="E168" s="2"/>
      <c r="F168" s="2"/>
      <c r="G168" s="1"/>
      <c r="H168" s="3" t="s">
        <v>0</v>
      </c>
      <c r="I168" s="2"/>
      <c r="J168" s="2"/>
      <c r="K168" s="2"/>
      <c r="L168" s="2"/>
      <c r="M168" s="1"/>
      <c r="N168" s="2"/>
      <c r="O168" s="2"/>
      <c r="P168" s="2"/>
      <c r="Q168" s="4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2:31" ht="15.75" x14ac:dyDescent="0.25">
      <c r="B169" s="5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4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2:31" x14ac:dyDescent="0.25">
      <c r="B170" s="1"/>
      <c r="C170" s="2"/>
      <c r="D170" s="6"/>
      <c r="E170" s="6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4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2:31" ht="15.75" x14ac:dyDescent="0.25">
      <c r="B171" s="7" t="s">
        <v>71</v>
      </c>
      <c r="C171" s="8"/>
      <c r="D171" s="2"/>
      <c r="E171" s="2"/>
      <c r="F171" s="2"/>
      <c r="G171" s="1"/>
      <c r="H171" s="2"/>
      <c r="I171" s="2"/>
      <c r="J171" s="2"/>
      <c r="K171" s="2"/>
      <c r="L171" s="2"/>
      <c r="M171" s="2"/>
      <c r="N171" s="1"/>
      <c r="O171" s="1"/>
      <c r="P171" s="2"/>
      <c r="Q171" s="1"/>
      <c r="R171" s="1"/>
      <c r="S171" s="2" t="s">
        <v>1</v>
      </c>
      <c r="T171" s="1"/>
      <c r="U171" s="1"/>
      <c r="V171" s="1"/>
      <c r="W171" s="1"/>
      <c r="X171" s="1"/>
      <c r="Y171" s="1"/>
      <c r="Z171" s="1"/>
      <c r="AA171" s="1" t="s">
        <v>2</v>
      </c>
      <c r="AB171" s="1"/>
      <c r="AC171" s="1"/>
      <c r="AD171" s="1"/>
      <c r="AE171" s="1"/>
    </row>
    <row r="172" spans="2:31" x14ac:dyDescent="0.25">
      <c r="B172" s="1" t="s">
        <v>35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4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2:31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9"/>
      <c r="N173" s="2"/>
      <c r="O173" s="2"/>
      <c r="P173" s="2"/>
      <c r="Q173" s="4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2:31" ht="15.75" x14ac:dyDescent="0.25">
      <c r="B174" s="9"/>
      <c r="C174" s="10"/>
      <c r="D174" s="11"/>
      <c r="E174" s="12" t="s">
        <v>3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4"/>
      <c r="R174" s="11"/>
      <c r="S174" s="11"/>
      <c r="T174" s="11"/>
      <c r="U174" s="15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</row>
    <row r="175" spans="2:31" x14ac:dyDescent="0.25">
      <c r="B175" s="17"/>
      <c r="C175" s="30" t="s">
        <v>4</v>
      </c>
      <c r="D175" s="31"/>
      <c r="E175" s="31"/>
      <c r="F175" s="31"/>
      <c r="G175" s="31"/>
      <c r="H175" s="31"/>
      <c r="I175" s="31"/>
      <c r="J175" s="31"/>
      <c r="K175" s="31"/>
      <c r="L175" s="31"/>
      <c r="M175" s="31" t="s">
        <v>60</v>
      </c>
      <c r="N175" s="31"/>
      <c r="O175" s="31"/>
      <c r="P175" s="31"/>
      <c r="Q175" s="31"/>
      <c r="R175" s="31"/>
      <c r="S175" s="31"/>
      <c r="T175" s="31"/>
      <c r="U175" s="31"/>
      <c r="V175" s="30" t="s">
        <v>61</v>
      </c>
      <c r="W175" s="31"/>
      <c r="X175" s="31"/>
      <c r="Y175" s="31"/>
      <c r="Z175" s="31"/>
      <c r="AA175" s="31"/>
      <c r="AB175" s="31"/>
      <c r="AC175" s="31"/>
      <c r="AD175" s="31"/>
      <c r="AE175" s="31"/>
    </row>
    <row r="176" spans="2:31" ht="36" x14ac:dyDescent="0.25">
      <c r="B176" s="18">
        <v>9</v>
      </c>
      <c r="C176" s="19" t="s">
        <v>5</v>
      </c>
      <c r="D176" s="19" t="s">
        <v>38</v>
      </c>
      <c r="E176" s="19" t="s">
        <v>6</v>
      </c>
      <c r="F176" s="19" t="s">
        <v>39</v>
      </c>
      <c r="G176" s="19" t="s">
        <v>15</v>
      </c>
      <c r="H176" s="19" t="s">
        <v>9</v>
      </c>
      <c r="I176" s="19" t="s">
        <v>10</v>
      </c>
      <c r="J176" s="19" t="s">
        <v>7</v>
      </c>
      <c r="K176" s="19" t="s">
        <v>40</v>
      </c>
      <c r="L176" s="19" t="s">
        <v>41</v>
      </c>
      <c r="M176" s="19" t="s">
        <v>13</v>
      </c>
      <c r="N176" s="20" t="s">
        <v>42</v>
      </c>
      <c r="O176" s="20" t="s">
        <v>28</v>
      </c>
      <c r="P176" s="22" t="s">
        <v>11</v>
      </c>
      <c r="Q176" s="20" t="s">
        <v>8</v>
      </c>
      <c r="R176" s="22" t="s">
        <v>14</v>
      </c>
      <c r="S176" s="20" t="s">
        <v>17</v>
      </c>
      <c r="T176" s="20" t="s">
        <v>16</v>
      </c>
      <c r="U176" s="22" t="s">
        <v>43</v>
      </c>
      <c r="V176" s="20" t="s">
        <v>44</v>
      </c>
      <c r="W176" s="22" t="s">
        <v>18</v>
      </c>
      <c r="X176" s="20" t="s">
        <v>45</v>
      </c>
      <c r="Y176" s="22" t="s">
        <v>46</v>
      </c>
      <c r="Z176" s="20" t="s">
        <v>30</v>
      </c>
      <c r="AA176" s="22" t="s">
        <v>47</v>
      </c>
      <c r="AB176" s="20" t="s">
        <v>36</v>
      </c>
      <c r="AC176" s="19" t="s">
        <v>25</v>
      </c>
      <c r="AD176" s="19" t="s">
        <v>48</v>
      </c>
      <c r="AE176" s="19" t="s">
        <v>49</v>
      </c>
    </row>
    <row r="177" spans="2:31" x14ac:dyDescent="0.25">
      <c r="B177" s="21" t="s">
        <v>24</v>
      </c>
      <c r="C177" s="20"/>
      <c r="D177" s="20">
        <v>1000</v>
      </c>
      <c r="E177" s="20"/>
      <c r="F177" s="23">
        <v>1000</v>
      </c>
      <c r="G177" s="23"/>
      <c r="H177" s="23">
        <v>400</v>
      </c>
      <c r="I177" s="20">
        <v>400</v>
      </c>
      <c r="J177" s="23"/>
      <c r="K177" s="23"/>
      <c r="L177" s="23"/>
      <c r="M177" s="23"/>
      <c r="N177" s="20"/>
      <c r="O177" s="20"/>
      <c r="P177" s="20">
        <v>1330</v>
      </c>
      <c r="Q177" s="23"/>
      <c r="R177" s="20"/>
      <c r="S177" s="23">
        <v>100</v>
      </c>
      <c r="T177" s="23"/>
      <c r="U177" s="23">
        <v>200</v>
      </c>
      <c r="V177" s="20">
        <v>100</v>
      </c>
      <c r="W177" s="20"/>
      <c r="X177" s="20"/>
      <c r="Y177" s="23"/>
      <c r="Z177" s="20"/>
      <c r="AA177" s="23"/>
      <c r="AB177" s="23"/>
      <c r="AC177" s="23">
        <v>150</v>
      </c>
      <c r="AD177" s="23"/>
      <c r="AE177" s="23"/>
    </row>
    <row r="178" spans="2:31" x14ac:dyDescent="0.25">
      <c r="B178" s="21" t="s">
        <v>26</v>
      </c>
      <c r="C178" s="20"/>
      <c r="D178" s="20"/>
      <c r="E178" s="20"/>
      <c r="F178" s="23">
        <v>500</v>
      </c>
      <c r="G178" s="23"/>
      <c r="H178" s="23">
        <v>200</v>
      </c>
      <c r="I178" s="20"/>
      <c r="J178" s="23"/>
      <c r="K178" s="23"/>
      <c r="L178" s="23"/>
      <c r="M178" s="23"/>
      <c r="N178" s="23"/>
      <c r="O178" s="20"/>
      <c r="P178" s="20"/>
      <c r="Q178" s="23"/>
      <c r="R178" s="20">
        <v>2000</v>
      </c>
      <c r="S178" s="23"/>
      <c r="T178" s="23"/>
      <c r="U178" s="23"/>
      <c r="V178" s="20">
        <v>100</v>
      </c>
      <c r="W178" s="20"/>
      <c r="X178" s="20"/>
      <c r="Y178" s="23"/>
      <c r="Z178" s="20"/>
      <c r="AA178" s="23"/>
      <c r="AB178" s="23"/>
      <c r="AC178" s="23">
        <v>150</v>
      </c>
      <c r="AD178" s="23"/>
      <c r="AE178" s="23"/>
    </row>
    <row r="179" spans="2:31" x14ac:dyDescent="0.25">
      <c r="B179" s="21" t="s">
        <v>36</v>
      </c>
      <c r="C179" s="20"/>
      <c r="D179" s="20"/>
      <c r="E179" s="20"/>
      <c r="F179" s="23"/>
      <c r="G179" s="23"/>
      <c r="H179" s="23"/>
      <c r="I179" s="20"/>
      <c r="J179" s="23"/>
      <c r="K179" s="23"/>
      <c r="L179" s="23"/>
      <c r="M179" s="23"/>
      <c r="N179" s="23"/>
      <c r="O179" s="20"/>
      <c r="P179" s="20"/>
      <c r="Q179" s="23"/>
      <c r="R179" s="20"/>
      <c r="S179" s="23"/>
      <c r="T179" s="23"/>
      <c r="U179" s="23"/>
      <c r="V179" s="20"/>
      <c r="W179" s="20"/>
      <c r="X179" s="20"/>
      <c r="Y179" s="23"/>
      <c r="Z179" s="20"/>
      <c r="AA179" s="23"/>
      <c r="AB179" s="23">
        <v>1500</v>
      </c>
      <c r="AC179" s="23"/>
      <c r="AD179" s="23"/>
      <c r="AE179" s="23"/>
    </row>
    <row r="180" spans="2:31" x14ac:dyDescent="0.25">
      <c r="B180" s="24" t="s">
        <v>57</v>
      </c>
      <c r="C180" s="23"/>
      <c r="D180" s="23"/>
      <c r="E180" s="23"/>
      <c r="F180" s="23"/>
      <c r="G180" s="23"/>
      <c r="H180" s="23"/>
      <c r="I180" s="23"/>
      <c r="J180" s="23">
        <v>1000</v>
      </c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>
        <v>500</v>
      </c>
      <c r="AB180" s="23"/>
      <c r="AC180" s="23"/>
      <c r="AD180" s="23"/>
      <c r="AE180" s="23"/>
    </row>
    <row r="181" spans="2:31" x14ac:dyDescent="0.25">
      <c r="B181" s="24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</row>
    <row r="182" spans="2:31" x14ac:dyDescent="0.25">
      <c r="B182" s="25" t="s">
        <v>19</v>
      </c>
      <c r="C182" s="26">
        <f t="shared" ref="C182:AE182" si="16">C177+C178+C179+C180+C181</f>
        <v>0</v>
      </c>
      <c r="D182" s="26">
        <f t="shared" si="16"/>
        <v>1000</v>
      </c>
      <c r="E182" s="26">
        <f t="shared" si="16"/>
        <v>0</v>
      </c>
      <c r="F182" s="26">
        <f t="shared" si="16"/>
        <v>1500</v>
      </c>
      <c r="G182" s="26">
        <f t="shared" si="16"/>
        <v>0</v>
      </c>
      <c r="H182" s="26">
        <f t="shared" si="16"/>
        <v>600</v>
      </c>
      <c r="I182" s="26">
        <f t="shared" si="16"/>
        <v>400</v>
      </c>
      <c r="J182" s="26">
        <f t="shared" si="16"/>
        <v>1000</v>
      </c>
      <c r="K182" s="26">
        <f t="shared" si="16"/>
        <v>0</v>
      </c>
      <c r="L182" s="26">
        <f t="shared" si="16"/>
        <v>0</v>
      </c>
      <c r="M182" s="26">
        <f t="shared" si="16"/>
        <v>0</v>
      </c>
      <c r="N182" s="26">
        <f t="shared" si="16"/>
        <v>0</v>
      </c>
      <c r="O182" s="26">
        <f t="shared" si="16"/>
        <v>0</v>
      </c>
      <c r="P182" s="26">
        <f t="shared" si="16"/>
        <v>1330</v>
      </c>
      <c r="Q182" s="26">
        <f t="shared" si="16"/>
        <v>0</v>
      </c>
      <c r="R182" s="26">
        <f t="shared" si="16"/>
        <v>2000</v>
      </c>
      <c r="S182" s="26">
        <f t="shared" si="16"/>
        <v>100</v>
      </c>
      <c r="T182" s="26">
        <f t="shared" si="16"/>
        <v>0</v>
      </c>
      <c r="U182" s="26">
        <f t="shared" si="16"/>
        <v>200</v>
      </c>
      <c r="V182" s="26">
        <f t="shared" si="16"/>
        <v>200</v>
      </c>
      <c r="W182" s="26">
        <f t="shared" si="16"/>
        <v>0</v>
      </c>
      <c r="X182" s="26">
        <f t="shared" si="16"/>
        <v>0</v>
      </c>
      <c r="Y182" s="26">
        <f t="shared" si="16"/>
        <v>0</v>
      </c>
      <c r="Z182" s="26">
        <f t="shared" si="16"/>
        <v>0</v>
      </c>
      <c r="AA182" s="26">
        <f t="shared" si="16"/>
        <v>500</v>
      </c>
      <c r="AB182" s="26">
        <f t="shared" si="16"/>
        <v>1500</v>
      </c>
      <c r="AC182" s="26">
        <f t="shared" si="16"/>
        <v>300</v>
      </c>
      <c r="AD182" s="26">
        <f t="shared" si="16"/>
        <v>0</v>
      </c>
      <c r="AE182" s="26">
        <f t="shared" si="16"/>
        <v>0</v>
      </c>
    </row>
    <row r="183" spans="2:31" x14ac:dyDescent="0.25">
      <c r="B183" s="24" t="s">
        <v>20</v>
      </c>
      <c r="C183" s="23">
        <v>110</v>
      </c>
      <c r="D183" s="23">
        <v>80</v>
      </c>
      <c r="E183" s="23">
        <v>45</v>
      </c>
      <c r="F183" s="23">
        <v>42</v>
      </c>
      <c r="G183" s="23">
        <v>42</v>
      </c>
      <c r="H183" s="23">
        <v>42</v>
      </c>
      <c r="I183" s="23">
        <v>60</v>
      </c>
      <c r="J183" s="23">
        <v>480</v>
      </c>
      <c r="K183" s="23">
        <v>100</v>
      </c>
      <c r="L183" s="23">
        <v>55</v>
      </c>
      <c r="M183" s="23">
        <v>80</v>
      </c>
      <c r="N183" s="23">
        <v>60</v>
      </c>
      <c r="O183" s="23">
        <v>110</v>
      </c>
      <c r="P183" s="23">
        <v>420</v>
      </c>
      <c r="Q183" s="23">
        <v>220</v>
      </c>
      <c r="R183" s="23">
        <v>330</v>
      </c>
      <c r="S183" s="23">
        <v>260</v>
      </c>
      <c r="T183" s="23">
        <v>275</v>
      </c>
      <c r="U183" s="23">
        <v>600</v>
      </c>
      <c r="V183" s="23">
        <v>180</v>
      </c>
      <c r="W183" s="23">
        <v>1200</v>
      </c>
      <c r="X183" s="23">
        <v>160</v>
      </c>
      <c r="Y183" s="23">
        <v>180</v>
      </c>
      <c r="Z183" s="23">
        <v>150</v>
      </c>
      <c r="AA183" s="23">
        <v>70</v>
      </c>
      <c r="AB183" s="23">
        <v>56</v>
      </c>
      <c r="AC183" s="23">
        <v>15</v>
      </c>
      <c r="AD183" s="23">
        <v>242</v>
      </c>
      <c r="AE183" s="23"/>
    </row>
    <row r="184" spans="2:31" x14ac:dyDescent="0.25">
      <c r="B184" s="25" t="s">
        <v>21</v>
      </c>
      <c r="C184" s="26">
        <f>C182*C183/1000</f>
        <v>0</v>
      </c>
      <c r="D184" s="26">
        <f t="shared" ref="D184:AE184" si="17">D182*D183/1000</f>
        <v>80</v>
      </c>
      <c r="E184" s="26">
        <f t="shared" si="17"/>
        <v>0</v>
      </c>
      <c r="F184" s="26">
        <f t="shared" si="17"/>
        <v>63</v>
      </c>
      <c r="G184" s="26">
        <f t="shared" si="17"/>
        <v>0</v>
      </c>
      <c r="H184" s="26">
        <f t="shared" si="17"/>
        <v>25.2</v>
      </c>
      <c r="I184" s="26">
        <f t="shared" si="17"/>
        <v>24</v>
      </c>
      <c r="J184" s="26">
        <f t="shared" si="17"/>
        <v>480</v>
      </c>
      <c r="K184" s="26">
        <f t="shared" si="17"/>
        <v>0</v>
      </c>
      <c r="L184" s="26">
        <f t="shared" si="17"/>
        <v>0</v>
      </c>
      <c r="M184" s="26">
        <f t="shared" si="17"/>
        <v>0</v>
      </c>
      <c r="N184" s="26">
        <f t="shared" si="17"/>
        <v>0</v>
      </c>
      <c r="O184" s="26">
        <f t="shared" si="17"/>
        <v>0</v>
      </c>
      <c r="P184" s="26">
        <f t="shared" si="17"/>
        <v>558.6</v>
      </c>
      <c r="Q184" s="26">
        <f t="shared" si="17"/>
        <v>0</v>
      </c>
      <c r="R184" s="26">
        <f t="shared" si="17"/>
        <v>660</v>
      </c>
      <c r="S184" s="26">
        <f t="shared" si="17"/>
        <v>26</v>
      </c>
      <c r="T184" s="26">
        <f t="shared" si="17"/>
        <v>0</v>
      </c>
      <c r="U184" s="26">
        <f t="shared" si="17"/>
        <v>120</v>
      </c>
      <c r="V184" s="26">
        <f t="shared" si="17"/>
        <v>36</v>
      </c>
      <c r="W184" s="26">
        <f t="shared" si="17"/>
        <v>0</v>
      </c>
      <c r="X184" s="26">
        <f t="shared" si="17"/>
        <v>0</v>
      </c>
      <c r="Y184" s="26">
        <f t="shared" si="17"/>
        <v>0</v>
      </c>
      <c r="Z184" s="26">
        <f t="shared" si="17"/>
        <v>0</v>
      </c>
      <c r="AA184" s="26">
        <f t="shared" si="17"/>
        <v>35</v>
      </c>
      <c r="AB184" s="26">
        <f t="shared" si="17"/>
        <v>84</v>
      </c>
      <c r="AC184" s="26">
        <f t="shared" si="17"/>
        <v>4.5</v>
      </c>
      <c r="AD184" s="26">
        <f t="shared" si="17"/>
        <v>0</v>
      </c>
      <c r="AE184" s="26">
        <f t="shared" si="17"/>
        <v>0</v>
      </c>
    </row>
    <row r="185" spans="2:31" x14ac:dyDescent="0.25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</row>
    <row r="187" spans="2:31" x14ac:dyDescent="0.25">
      <c r="C187" t="s">
        <v>22</v>
      </c>
      <c r="L187" t="s">
        <v>23</v>
      </c>
    </row>
    <row r="188" spans="2:31" ht="18.75" x14ac:dyDescent="0.25">
      <c r="B188" s="1"/>
      <c r="C188" s="1"/>
      <c r="D188" s="1"/>
      <c r="E188" s="2"/>
      <c r="F188" s="2"/>
      <c r="G188" s="1"/>
      <c r="H188" s="3" t="s">
        <v>0</v>
      </c>
      <c r="I188" s="2"/>
      <c r="J188" s="2"/>
      <c r="K188" s="2"/>
      <c r="L188" s="2"/>
      <c r="M188" s="1"/>
      <c r="N188" s="2"/>
      <c r="O188" s="2"/>
      <c r="P188" s="2"/>
      <c r="Q188" s="4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2:31" ht="15.75" x14ac:dyDescent="0.25">
      <c r="B189" s="5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4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2:31" x14ac:dyDescent="0.25">
      <c r="B190" s="1"/>
      <c r="C190" s="2"/>
      <c r="D190" s="6"/>
      <c r="E190" s="6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4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2:31" ht="15.75" x14ac:dyDescent="0.25">
      <c r="B191" s="7" t="s">
        <v>72</v>
      </c>
      <c r="C191" s="8"/>
      <c r="D191" s="2"/>
      <c r="E191" s="2"/>
      <c r="F191" s="2"/>
      <c r="G191" s="1"/>
      <c r="H191" s="2"/>
      <c r="I191" s="2"/>
      <c r="J191" s="2"/>
      <c r="K191" s="2"/>
      <c r="L191" s="2"/>
      <c r="M191" s="2"/>
      <c r="N191" s="1"/>
      <c r="O191" s="1"/>
      <c r="P191" s="2"/>
      <c r="Q191" s="1"/>
      <c r="R191" s="1"/>
      <c r="S191" s="2" t="s">
        <v>1</v>
      </c>
      <c r="T191" s="1"/>
      <c r="U191" s="1"/>
      <c r="V191" s="1"/>
      <c r="W191" s="1"/>
      <c r="X191" s="1"/>
      <c r="Y191" s="1"/>
      <c r="Z191" s="1"/>
      <c r="AA191" s="1" t="s">
        <v>2</v>
      </c>
      <c r="AB191" s="1"/>
      <c r="AC191" s="1"/>
      <c r="AD191" s="1"/>
      <c r="AE191" s="1"/>
    </row>
    <row r="192" spans="2:31" x14ac:dyDescent="0.25">
      <c r="B192" s="1" t="s">
        <v>27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4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2:31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9"/>
      <c r="N193" s="2"/>
      <c r="O193" s="2"/>
      <c r="P193" s="2"/>
      <c r="Q193" s="4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2:31" ht="15.75" x14ac:dyDescent="0.25">
      <c r="B194" s="9"/>
      <c r="C194" s="10"/>
      <c r="D194" s="11"/>
      <c r="E194" s="12" t="s">
        <v>3</v>
      </c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4"/>
      <c r="R194" s="11"/>
      <c r="S194" s="11"/>
      <c r="T194" s="11"/>
      <c r="U194" s="15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</row>
    <row r="195" spans="2:31" x14ac:dyDescent="0.25">
      <c r="B195" s="17"/>
      <c r="C195" s="30" t="s">
        <v>4</v>
      </c>
      <c r="D195" s="31"/>
      <c r="E195" s="31"/>
      <c r="F195" s="31"/>
      <c r="G195" s="31"/>
      <c r="H195" s="31"/>
      <c r="I195" s="31"/>
      <c r="J195" s="31"/>
      <c r="K195" s="31"/>
      <c r="L195" s="31"/>
      <c r="M195" s="31" t="s">
        <v>88</v>
      </c>
      <c r="N195" s="31"/>
      <c r="O195" s="31"/>
      <c r="P195" s="31"/>
      <c r="Q195" s="31"/>
      <c r="R195" s="31"/>
      <c r="S195" s="31"/>
      <c r="T195" s="31"/>
      <c r="U195" s="31"/>
      <c r="V195" s="30" t="s">
        <v>89</v>
      </c>
      <c r="W195" s="31"/>
      <c r="X195" s="31"/>
      <c r="Y195" s="31"/>
      <c r="Z195" s="31"/>
      <c r="AA195" s="31"/>
      <c r="AB195" s="31"/>
      <c r="AC195" s="31"/>
      <c r="AD195" s="31"/>
      <c r="AE195" s="31"/>
    </row>
    <row r="196" spans="2:31" ht="36" x14ac:dyDescent="0.25">
      <c r="B196" s="18">
        <v>10</v>
      </c>
      <c r="C196" s="19" t="s">
        <v>5</v>
      </c>
      <c r="D196" s="19" t="s">
        <v>38</v>
      </c>
      <c r="E196" s="19" t="s">
        <v>6</v>
      </c>
      <c r="F196" s="19" t="s">
        <v>39</v>
      </c>
      <c r="G196" s="19" t="s">
        <v>15</v>
      </c>
      <c r="H196" s="19" t="s">
        <v>9</v>
      </c>
      <c r="I196" s="19" t="s">
        <v>10</v>
      </c>
      <c r="J196" s="19" t="s">
        <v>7</v>
      </c>
      <c r="K196" s="19" t="s">
        <v>40</v>
      </c>
      <c r="L196" s="19" t="s">
        <v>41</v>
      </c>
      <c r="M196" s="19" t="s">
        <v>13</v>
      </c>
      <c r="N196" s="20" t="s">
        <v>42</v>
      </c>
      <c r="O196" s="20" t="s">
        <v>28</v>
      </c>
      <c r="P196" s="22" t="s">
        <v>11</v>
      </c>
      <c r="Q196" s="20" t="s">
        <v>8</v>
      </c>
      <c r="R196" s="22" t="s">
        <v>14</v>
      </c>
      <c r="S196" s="20" t="s">
        <v>17</v>
      </c>
      <c r="T196" s="20" t="s">
        <v>16</v>
      </c>
      <c r="U196" s="22" t="s">
        <v>43</v>
      </c>
      <c r="V196" s="20" t="s">
        <v>44</v>
      </c>
      <c r="W196" s="22" t="s">
        <v>18</v>
      </c>
      <c r="X196" s="20" t="s">
        <v>45</v>
      </c>
      <c r="Y196" s="22" t="s">
        <v>46</v>
      </c>
      <c r="Z196" s="20" t="s">
        <v>30</v>
      </c>
      <c r="AA196" s="22" t="s">
        <v>47</v>
      </c>
      <c r="AB196" s="20" t="s">
        <v>36</v>
      </c>
      <c r="AC196" s="19" t="s">
        <v>25</v>
      </c>
      <c r="AD196" s="19" t="s">
        <v>48</v>
      </c>
      <c r="AE196" s="19" t="s">
        <v>49</v>
      </c>
    </row>
    <row r="197" spans="2:31" x14ac:dyDescent="0.25">
      <c r="B197" s="21" t="s">
        <v>59</v>
      </c>
      <c r="C197" s="20"/>
      <c r="D197" s="20"/>
      <c r="E197" s="20"/>
      <c r="F197" s="23">
        <v>500</v>
      </c>
      <c r="G197" s="23"/>
      <c r="H197" s="23">
        <v>200</v>
      </c>
      <c r="I197" s="20"/>
      <c r="J197" s="23"/>
      <c r="K197" s="23"/>
      <c r="L197" s="23"/>
      <c r="M197" s="23"/>
      <c r="N197" s="20"/>
      <c r="O197" s="20">
        <v>1400</v>
      </c>
      <c r="P197" s="20">
        <v>1000</v>
      </c>
      <c r="Q197" s="23"/>
      <c r="R197" s="20"/>
      <c r="S197" s="23"/>
      <c r="T197" s="23"/>
      <c r="U197" s="23">
        <v>200</v>
      </c>
      <c r="V197" s="20"/>
      <c r="W197" s="20"/>
      <c r="X197" s="20"/>
      <c r="Y197" s="23"/>
      <c r="Z197" s="20"/>
      <c r="AA197" s="23"/>
      <c r="AB197" s="23"/>
      <c r="AC197" s="23">
        <v>122</v>
      </c>
      <c r="AD197" s="23"/>
      <c r="AE197" s="23"/>
    </row>
    <row r="198" spans="2:31" x14ac:dyDescent="0.25">
      <c r="B198" s="21" t="s">
        <v>5</v>
      </c>
      <c r="C198" s="20">
        <v>1000</v>
      </c>
      <c r="D198" s="20"/>
      <c r="E198" s="20"/>
      <c r="F198" s="23"/>
      <c r="G198" s="23"/>
      <c r="H198" s="23">
        <v>200</v>
      </c>
      <c r="I198" s="20">
        <v>400</v>
      </c>
      <c r="J198" s="23"/>
      <c r="K198" s="23"/>
      <c r="L198" s="23"/>
      <c r="M198" s="23"/>
      <c r="N198" s="23"/>
      <c r="O198" s="20"/>
      <c r="P198" s="20"/>
      <c r="Q198" s="23"/>
      <c r="R198" s="20"/>
      <c r="S198" s="23"/>
      <c r="T198" s="23"/>
      <c r="U198" s="23">
        <v>300</v>
      </c>
      <c r="V198" s="20">
        <v>100</v>
      </c>
      <c r="W198" s="20"/>
      <c r="X198" s="20"/>
      <c r="Y198" s="23"/>
      <c r="Z198" s="20"/>
      <c r="AA198" s="23"/>
      <c r="AB198" s="23"/>
      <c r="AC198" s="23">
        <v>100</v>
      </c>
      <c r="AD198" s="23"/>
      <c r="AE198" s="23"/>
    </row>
    <row r="199" spans="2:31" x14ac:dyDescent="0.25">
      <c r="B199" s="21" t="s">
        <v>57</v>
      </c>
      <c r="C199" s="20"/>
      <c r="D199" s="20"/>
      <c r="E199" s="20"/>
      <c r="F199" s="23"/>
      <c r="G199" s="23"/>
      <c r="H199" s="23"/>
      <c r="I199" s="20"/>
      <c r="J199" s="23">
        <v>806</v>
      </c>
      <c r="K199" s="23"/>
      <c r="L199" s="23"/>
      <c r="M199" s="23"/>
      <c r="N199" s="23"/>
      <c r="O199" s="20"/>
      <c r="P199" s="20"/>
      <c r="Q199" s="23"/>
      <c r="R199" s="20"/>
      <c r="S199" s="23"/>
      <c r="T199" s="23"/>
      <c r="U199" s="23"/>
      <c r="V199" s="20"/>
      <c r="W199" s="20"/>
      <c r="X199" s="20"/>
      <c r="Y199" s="23"/>
      <c r="Z199" s="20"/>
      <c r="AA199" s="23">
        <v>500</v>
      </c>
      <c r="AB199" s="23"/>
      <c r="AC199" s="23"/>
      <c r="AD199" s="23"/>
      <c r="AE199" s="23"/>
    </row>
    <row r="200" spans="2:31" x14ac:dyDescent="0.25">
      <c r="B200" s="24" t="s">
        <v>46</v>
      </c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</row>
    <row r="201" spans="2:31" x14ac:dyDescent="0.25">
      <c r="B201" s="24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</row>
    <row r="202" spans="2:31" x14ac:dyDescent="0.25">
      <c r="B202" s="25" t="s">
        <v>19</v>
      </c>
      <c r="C202" s="26">
        <f t="shared" ref="C202:AE202" si="18">C197+C198+C199+C200+C201</f>
        <v>1000</v>
      </c>
      <c r="D202" s="26">
        <f t="shared" si="18"/>
        <v>0</v>
      </c>
      <c r="E202" s="26">
        <f t="shared" si="18"/>
        <v>0</v>
      </c>
      <c r="F202" s="26">
        <f t="shared" si="18"/>
        <v>500</v>
      </c>
      <c r="G202" s="26">
        <f t="shared" si="18"/>
        <v>0</v>
      </c>
      <c r="H202" s="26">
        <f t="shared" si="18"/>
        <v>400</v>
      </c>
      <c r="I202" s="26">
        <f t="shared" si="18"/>
        <v>400</v>
      </c>
      <c r="J202" s="26">
        <f t="shared" si="18"/>
        <v>806</v>
      </c>
      <c r="K202" s="26">
        <f t="shared" si="18"/>
        <v>0</v>
      </c>
      <c r="L202" s="26">
        <f t="shared" si="18"/>
        <v>0</v>
      </c>
      <c r="M202" s="26">
        <f t="shared" si="18"/>
        <v>0</v>
      </c>
      <c r="N202" s="26">
        <f t="shared" si="18"/>
        <v>0</v>
      </c>
      <c r="O202" s="26">
        <f t="shared" si="18"/>
        <v>1400</v>
      </c>
      <c r="P202" s="26">
        <f t="shared" si="18"/>
        <v>1000</v>
      </c>
      <c r="Q202" s="26">
        <f t="shared" si="18"/>
        <v>0</v>
      </c>
      <c r="R202" s="26">
        <f t="shared" si="18"/>
        <v>0</v>
      </c>
      <c r="S202" s="26">
        <f t="shared" si="18"/>
        <v>0</v>
      </c>
      <c r="T202" s="26">
        <f t="shared" si="18"/>
        <v>0</v>
      </c>
      <c r="U202" s="26">
        <f t="shared" si="18"/>
        <v>500</v>
      </c>
      <c r="V202" s="26">
        <f t="shared" si="18"/>
        <v>100</v>
      </c>
      <c r="W202" s="26">
        <f t="shared" si="18"/>
        <v>0</v>
      </c>
      <c r="X202" s="26">
        <f t="shared" si="18"/>
        <v>0</v>
      </c>
      <c r="Y202" s="26">
        <f t="shared" si="18"/>
        <v>0</v>
      </c>
      <c r="Z202" s="26">
        <f t="shared" si="18"/>
        <v>0</v>
      </c>
      <c r="AA202" s="26">
        <f t="shared" si="18"/>
        <v>500</v>
      </c>
      <c r="AB202" s="26">
        <f t="shared" si="18"/>
        <v>0</v>
      </c>
      <c r="AC202" s="26">
        <f t="shared" si="18"/>
        <v>222</v>
      </c>
      <c r="AD202" s="26">
        <f t="shared" si="18"/>
        <v>0</v>
      </c>
      <c r="AE202" s="26">
        <f t="shared" si="18"/>
        <v>0</v>
      </c>
    </row>
    <row r="203" spans="2:31" x14ac:dyDescent="0.25">
      <c r="B203" s="24" t="s">
        <v>20</v>
      </c>
      <c r="C203" s="23">
        <v>110</v>
      </c>
      <c r="D203" s="23">
        <v>80</v>
      </c>
      <c r="E203" s="23">
        <v>45</v>
      </c>
      <c r="F203" s="23">
        <v>42</v>
      </c>
      <c r="G203" s="23">
        <v>42</v>
      </c>
      <c r="H203" s="23">
        <v>42</v>
      </c>
      <c r="I203" s="23">
        <v>60</v>
      </c>
      <c r="J203" s="23">
        <v>480</v>
      </c>
      <c r="K203" s="23">
        <v>100</v>
      </c>
      <c r="L203" s="23">
        <v>55</v>
      </c>
      <c r="M203" s="23">
        <v>80</v>
      </c>
      <c r="N203" s="23">
        <v>60</v>
      </c>
      <c r="O203" s="23">
        <v>310</v>
      </c>
      <c r="P203" s="23">
        <v>420</v>
      </c>
      <c r="Q203" s="23">
        <v>220</v>
      </c>
      <c r="R203" s="23">
        <v>330</v>
      </c>
      <c r="S203" s="23">
        <v>260</v>
      </c>
      <c r="T203" s="23">
        <v>275</v>
      </c>
      <c r="U203" s="23">
        <v>600</v>
      </c>
      <c r="V203" s="23">
        <v>180</v>
      </c>
      <c r="W203" s="23">
        <v>1200</v>
      </c>
      <c r="X203" s="23">
        <v>160</v>
      </c>
      <c r="Y203" s="23">
        <v>180</v>
      </c>
      <c r="Z203" s="23">
        <v>150</v>
      </c>
      <c r="AA203" s="23">
        <v>70</v>
      </c>
      <c r="AB203" s="23">
        <v>56</v>
      </c>
      <c r="AC203" s="23">
        <v>15</v>
      </c>
      <c r="AD203" s="23">
        <v>242</v>
      </c>
      <c r="AE203" s="23"/>
    </row>
    <row r="204" spans="2:31" x14ac:dyDescent="0.25">
      <c r="B204" s="25" t="s">
        <v>21</v>
      </c>
      <c r="C204" s="26">
        <f>C202*C203/1000</f>
        <v>110</v>
      </c>
      <c r="D204" s="26">
        <f t="shared" ref="D204:AE204" si="19">D202*D203/1000</f>
        <v>0</v>
      </c>
      <c r="E204" s="26">
        <f t="shared" si="19"/>
        <v>0</v>
      </c>
      <c r="F204" s="26">
        <f t="shared" si="19"/>
        <v>21</v>
      </c>
      <c r="G204" s="26">
        <f t="shared" si="19"/>
        <v>0</v>
      </c>
      <c r="H204" s="26">
        <f t="shared" si="19"/>
        <v>16.8</v>
      </c>
      <c r="I204" s="26">
        <f t="shared" si="19"/>
        <v>24</v>
      </c>
      <c r="J204" s="26">
        <f t="shared" si="19"/>
        <v>386.88</v>
      </c>
      <c r="K204" s="26">
        <f t="shared" si="19"/>
        <v>0</v>
      </c>
      <c r="L204" s="26">
        <f t="shared" si="19"/>
        <v>0</v>
      </c>
      <c r="M204" s="26">
        <f t="shared" si="19"/>
        <v>0</v>
      </c>
      <c r="N204" s="26">
        <f t="shared" si="19"/>
        <v>0</v>
      </c>
      <c r="O204" s="26">
        <f t="shared" si="19"/>
        <v>434</v>
      </c>
      <c r="P204" s="26">
        <f t="shared" si="19"/>
        <v>420</v>
      </c>
      <c r="Q204" s="26">
        <f t="shared" si="19"/>
        <v>0</v>
      </c>
      <c r="R204" s="26">
        <f t="shared" si="19"/>
        <v>0</v>
      </c>
      <c r="S204" s="26">
        <f t="shared" si="19"/>
        <v>0</v>
      </c>
      <c r="T204" s="26">
        <f t="shared" si="19"/>
        <v>0</v>
      </c>
      <c r="U204" s="26">
        <f t="shared" si="19"/>
        <v>300</v>
      </c>
      <c r="V204" s="26">
        <f t="shared" si="19"/>
        <v>18</v>
      </c>
      <c r="W204" s="26">
        <f t="shared" si="19"/>
        <v>0</v>
      </c>
      <c r="X204" s="26">
        <f t="shared" si="19"/>
        <v>0</v>
      </c>
      <c r="Y204" s="26">
        <f t="shared" si="19"/>
        <v>0</v>
      </c>
      <c r="Z204" s="26">
        <f t="shared" si="19"/>
        <v>0</v>
      </c>
      <c r="AA204" s="26">
        <f t="shared" si="19"/>
        <v>35</v>
      </c>
      <c r="AB204" s="26">
        <f t="shared" si="19"/>
        <v>0</v>
      </c>
      <c r="AC204" s="26">
        <f t="shared" si="19"/>
        <v>3.33</v>
      </c>
      <c r="AD204" s="26">
        <f t="shared" si="19"/>
        <v>0</v>
      </c>
      <c r="AE204" s="26">
        <f t="shared" si="19"/>
        <v>0</v>
      </c>
    </row>
    <row r="205" spans="2:31" x14ac:dyDescent="0.25"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</row>
    <row r="207" spans="2:31" x14ac:dyDescent="0.25">
      <c r="C207" t="s">
        <v>22</v>
      </c>
      <c r="L207" t="s">
        <v>23</v>
      </c>
    </row>
    <row r="211" spans="2:31" ht="18.75" x14ac:dyDescent="0.25">
      <c r="B211" s="1"/>
      <c r="C211" s="1"/>
      <c r="D211" s="1"/>
      <c r="E211" s="2"/>
      <c r="F211" s="2"/>
      <c r="G211" s="1"/>
      <c r="H211" s="3" t="s">
        <v>0</v>
      </c>
      <c r="I211" s="2"/>
      <c r="J211" s="2"/>
      <c r="K211" s="2"/>
      <c r="L211" s="2"/>
      <c r="M211" s="1"/>
      <c r="N211" s="2"/>
      <c r="O211" s="2"/>
      <c r="P211" s="2"/>
      <c r="Q211" s="4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2:31" ht="15.75" x14ac:dyDescent="0.25">
      <c r="B212" s="5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4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2:31" x14ac:dyDescent="0.25">
      <c r="B213" s="1"/>
      <c r="C213" s="2"/>
      <c r="D213" s="6"/>
      <c r="E213" s="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4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2:31" ht="15.75" x14ac:dyDescent="0.25">
      <c r="B214" s="7" t="s">
        <v>73</v>
      </c>
      <c r="C214" s="8"/>
      <c r="D214" s="2"/>
      <c r="E214" s="2"/>
      <c r="F214" s="2"/>
      <c r="G214" s="1"/>
      <c r="H214" s="2"/>
      <c r="I214" s="2"/>
      <c r="J214" s="2"/>
      <c r="K214" s="2"/>
      <c r="L214" s="2"/>
      <c r="M214" s="2"/>
      <c r="N214" s="1"/>
      <c r="O214" s="1"/>
      <c r="P214" s="2"/>
      <c r="Q214" s="1"/>
      <c r="R214" s="1"/>
      <c r="S214" s="2" t="s">
        <v>1</v>
      </c>
      <c r="T214" s="1"/>
      <c r="U214" s="1"/>
      <c r="V214" s="1"/>
      <c r="W214" s="1"/>
      <c r="X214" s="1"/>
      <c r="Y214" s="1"/>
      <c r="Z214" s="1"/>
      <c r="AA214" s="1" t="s">
        <v>2</v>
      </c>
      <c r="AB214" s="1"/>
      <c r="AC214" s="1"/>
      <c r="AD214" s="1"/>
      <c r="AE214" s="1"/>
    </row>
    <row r="215" spans="2:31" x14ac:dyDescent="0.25">
      <c r="B215" s="1" t="s">
        <v>31</v>
      </c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4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2:31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9"/>
      <c r="N216" s="2"/>
      <c r="O216" s="2"/>
      <c r="P216" s="2"/>
      <c r="Q216" s="4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2:31" ht="15.75" x14ac:dyDescent="0.25">
      <c r="B217" s="9"/>
      <c r="C217" s="10"/>
      <c r="D217" s="11"/>
      <c r="E217" s="12" t="s">
        <v>3</v>
      </c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4"/>
      <c r="R217" s="11"/>
      <c r="S217" s="11"/>
      <c r="T217" s="11"/>
      <c r="U217" s="15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</row>
    <row r="218" spans="2:31" x14ac:dyDescent="0.25">
      <c r="B218" s="17"/>
      <c r="C218" s="30" t="s">
        <v>4</v>
      </c>
      <c r="D218" s="31"/>
      <c r="E218" s="31"/>
      <c r="F218" s="31"/>
      <c r="G218" s="31"/>
      <c r="H218" s="31"/>
      <c r="I218" s="31"/>
      <c r="J218" s="31"/>
      <c r="K218" s="31"/>
      <c r="L218" s="31"/>
      <c r="M218" s="31" t="s">
        <v>60</v>
      </c>
      <c r="N218" s="31"/>
      <c r="O218" s="31"/>
      <c r="P218" s="31"/>
      <c r="Q218" s="31"/>
      <c r="R218" s="31"/>
      <c r="S218" s="31"/>
      <c r="T218" s="31"/>
      <c r="U218" s="31"/>
      <c r="V218" s="30" t="s">
        <v>61</v>
      </c>
      <c r="W218" s="31"/>
      <c r="X218" s="31"/>
      <c r="Y218" s="31"/>
      <c r="Z218" s="31"/>
      <c r="AA218" s="31"/>
      <c r="AB218" s="31"/>
      <c r="AC218" s="31"/>
      <c r="AD218" s="31"/>
      <c r="AE218" s="31"/>
    </row>
    <row r="219" spans="2:31" ht="36" x14ac:dyDescent="0.25">
      <c r="B219" s="18">
        <v>11</v>
      </c>
      <c r="C219" s="19" t="s">
        <v>5</v>
      </c>
      <c r="D219" s="19" t="s">
        <v>38</v>
      </c>
      <c r="E219" s="19" t="s">
        <v>6</v>
      </c>
      <c r="F219" s="19" t="s">
        <v>39</v>
      </c>
      <c r="G219" s="19" t="s">
        <v>15</v>
      </c>
      <c r="H219" s="19" t="s">
        <v>9</v>
      </c>
      <c r="I219" s="19" t="s">
        <v>10</v>
      </c>
      <c r="J219" s="19" t="s">
        <v>7</v>
      </c>
      <c r="K219" s="19" t="s">
        <v>40</v>
      </c>
      <c r="L219" s="19" t="s">
        <v>41</v>
      </c>
      <c r="M219" s="19" t="s">
        <v>13</v>
      </c>
      <c r="N219" s="20" t="s">
        <v>42</v>
      </c>
      <c r="O219" s="20" t="s">
        <v>28</v>
      </c>
      <c r="P219" s="22" t="s">
        <v>11</v>
      </c>
      <c r="Q219" s="20" t="s">
        <v>8</v>
      </c>
      <c r="R219" s="22" t="s">
        <v>14</v>
      </c>
      <c r="S219" s="20" t="s">
        <v>17</v>
      </c>
      <c r="T219" s="20" t="s">
        <v>16</v>
      </c>
      <c r="U219" s="22" t="s">
        <v>43</v>
      </c>
      <c r="V219" s="20" t="s">
        <v>44</v>
      </c>
      <c r="W219" s="22" t="s">
        <v>18</v>
      </c>
      <c r="X219" s="20" t="s">
        <v>45</v>
      </c>
      <c r="Y219" s="22" t="s">
        <v>46</v>
      </c>
      <c r="Z219" s="20" t="s">
        <v>30</v>
      </c>
      <c r="AA219" s="22" t="s">
        <v>47</v>
      </c>
      <c r="AB219" s="20" t="s">
        <v>36</v>
      </c>
      <c r="AC219" s="19" t="s">
        <v>25</v>
      </c>
      <c r="AD219" s="19" t="s">
        <v>48</v>
      </c>
      <c r="AE219" s="19" t="s">
        <v>49</v>
      </c>
    </row>
    <row r="220" spans="2:31" x14ac:dyDescent="0.25">
      <c r="B220" s="21" t="s">
        <v>63</v>
      </c>
      <c r="C220" s="20"/>
      <c r="D220" s="20"/>
      <c r="E220" s="20"/>
      <c r="F220" s="23">
        <v>1000</v>
      </c>
      <c r="G220" s="23"/>
      <c r="H220" s="23">
        <v>400</v>
      </c>
      <c r="I220" s="20">
        <v>400</v>
      </c>
      <c r="J220" s="23"/>
      <c r="K220" s="23"/>
      <c r="L220" s="23"/>
      <c r="M220" s="23">
        <v>500</v>
      </c>
      <c r="N220" s="20"/>
      <c r="O220" s="20"/>
      <c r="P220" s="20"/>
      <c r="Q220" s="23">
        <v>1500</v>
      </c>
      <c r="R220" s="20"/>
      <c r="S220" s="23">
        <v>195</v>
      </c>
      <c r="T220" s="23">
        <v>550</v>
      </c>
      <c r="U220" s="23">
        <v>200</v>
      </c>
      <c r="V220" s="20">
        <v>100</v>
      </c>
      <c r="W220" s="20"/>
      <c r="X220" s="20"/>
      <c r="Y220" s="23"/>
      <c r="Z220" s="20"/>
      <c r="AA220" s="23"/>
      <c r="AB220" s="23"/>
      <c r="AC220" s="23">
        <v>150</v>
      </c>
      <c r="AD220" s="23"/>
      <c r="AE220" s="23"/>
    </row>
    <row r="221" spans="2:31" ht="24" x14ac:dyDescent="0.25">
      <c r="B221" s="21" t="s">
        <v>64</v>
      </c>
      <c r="C221" s="20"/>
      <c r="D221" s="20"/>
      <c r="E221" s="20"/>
      <c r="F221" s="23">
        <v>1500</v>
      </c>
      <c r="G221" s="23"/>
      <c r="H221" s="23">
        <v>200</v>
      </c>
      <c r="I221" s="20"/>
      <c r="J221" s="23"/>
      <c r="K221" s="23"/>
      <c r="L221" s="23"/>
      <c r="M221" s="23"/>
      <c r="N221" s="23"/>
      <c r="O221" s="20"/>
      <c r="P221" s="20">
        <v>1500</v>
      </c>
      <c r="Q221" s="23"/>
      <c r="R221" s="20"/>
      <c r="S221" s="23"/>
      <c r="T221" s="23"/>
      <c r="U221" s="23">
        <v>200</v>
      </c>
      <c r="V221" s="20">
        <v>100</v>
      </c>
      <c r="W221" s="20"/>
      <c r="X221" s="20"/>
      <c r="Y221" s="23"/>
      <c r="Z221" s="20"/>
      <c r="AA221" s="23"/>
      <c r="AB221" s="23"/>
      <c r="AC221" s="23">
        <v>150</v>
      </c>
      <c r="AD221" s="23"/>
      <c r="AE221" s="23"/>
    </row>
    <row r="222" spans="2:31" x14ac:dyDescent="0.25">
      <c r="B222" s="21" t="s">
        <v>36</v>
      </c>
      <c r="C222" s="20"/>
      <c r="D222" s="20"/>
      <c r="E222" s="20"/>
      <c r="F222" s="23"/>
      <c r="G222" s="23"/>
      <c r="H222" s="23"/>
      <c r="I222" s="20"/>
      <c r="J222" s="23"/>
      <c r="K222" s="23"/>
      <c r="L222" s="23"/>
      <c r="M222" s="23"/>
      <c r="N222" s="23"/>
      <c r="O222" s="20"/>
      <c r="P222" s="20"/>
      <c r="Q222" s="23"/>
      <c r="R222" s="20"/>
      <c r="S222" s="23"/>
      <c r="T222" s="23"/>
      <c r="U222" s="23"/>
      <c r="V222" s="20"/>
      <c r="W222" s="20"/>
      <c r="X222" s="20"/>
      <c r="Y222" s="23"/>
      <c r="Z222" s="20"/>
      <c r="AA222" s="23"/>
      <c r="AB222" s="23">
        <v>1500</v>
      </c>
      <c r="AC222" s="23"/>
      <c r="AD222" s="23"/>
      <c r="AE222" s="23"/>
    </row>
    <row r="223" spans="2:31" x14ac:dyDescent="0.25">
      <c r="B223" s="24" t="s">
        <v>52</v>
      </c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>
        <v>100</v>
      </c>
      <c r="X223" s="23"/>
      <c r="Y223" s="23"/>
      <c r="Z223" s="23"/>
      <c r="AA223" s="23">
        <v>500</v>
      </c>
      <c r="AB223" s="23"/>
      <c r="AC223" s="23"/>
      <c r="AD223" s="23"/>
      <c r="AE223" s="23"/>
    </row>
    <row r="224" spans="2:31" x14ac:dyDescent="0.25">
      <c r="B224" s="24" t="s">
        <v>65</v>
      </c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>
        <v>2000</v>
      </c>
      <c r="Y224" s="23"/>
      <c r="Z224" s="23"/>
      <c r="AA224" s="23"/>
      <c r="AB224" s="23"/>
      <c r="AC224" s="23"/>
      <c r="AD224" s="23"/>
      <c r="AE224" s="23"/>
    </row>
    <row r="225" spans="2:31" x14ac:dyDescent="0.25">
      <c r="B225" s="25" t="s">
        <v>19</v>
      </c>
      <c r="C225" s="26">
        <f t="shared" ref="C225:AE225" si="20">C220+C221+C222+C223+C224</f>
        <v>0</v>
      </c>
      <c r="D225" s="26">
        <f t="shared" si="20"/>
        <v>0</v>
      </c>
      <c r="E225" s="26">
        <f t="shared" si="20"/>
        <v>0</v>
      </c>
      <c r="F225" s="26">
        <f t="shared" si="20"/>
        <v>2500</v>
      </c>
      <c r="G225" s="26">
        <f t="shared" si="20"/>
        <v>0</v>
      </c>
      <c r="H225" s="26">
        <f t="shared" si="20"/>
        <v>600</v>
      </c>
      <c r="I225" s="26">
        <f t="shared" si="20"/>
        <v>400</v>
      </c>
      <c r="J225" s="26">
        <f t="shared" si="20"/>
        <v>0</v>
      </c>
      <c r="K225" s="26">
        <f t="shared" si="20"/>
        <v>0</v>
      </c>
      <c r="L225" s="26">
        <f t="shared" si="20"/>
        <v>0</v>
      </c>
      <c r="M225" s="26">
        <f t="shared" si="20"/>
        <v>500</v>
      </c>
      <c r="N225" s="26">
        <f t="shared" si="20"/>
        <v>0</v>
      </c>
      <c r="O225" s="26">
        <f t="shared" si="20"/>
        <v>0</v>
      </c>
      <c r="P225" s="26">
        <f t="shared" si="20"/>
        <v>1500</v>
      </c>
      <c r="Q225" s="26">
        <f t="shared" si="20"/>
        <v>1500</v>
      </c>
      <c r="R225" s="26">
        <f t="shared" si="20"/>
        <v>0</v>
      </c>
      <c r="S225" s="26">
        <f t="shared" si="20"/>
        <v>195</v>
      </c>
      <c r="T225" s="26">
        <f t="shared" si="20"/>
        <v>550</v>
      </c>
      <c r="U225" s="26">
        <f t="shared" si="20"/>
        <v>400</v>
      </c>
      <c r="V225" s="26">
        <f t="shared" si="20"/>
        <v>200</v>
      </c>
      <c r="W225" s="26">
        <f t="shared" si="20"/>
        <v>100</v>
      </c>
      <c r="X225" s="26">
        <f t="shared" si="20"/>
        <v>2000</v>
      </c>
      <c r="Y225" s="26">
        <f t="shared" si="20"/>
        <v>0</v>
      </c>
      <c r="Z225" s="26">
        <f t="shared" si="20"/>
        <v>0</v>
      </c>
      <c r="AA225" s="26">
        <f t="shared" si="20"/>
        <v>500</v>
      </c>
      <c r="AB225" s="26">
        <f t="shared" si="20"/>
        <v>1500</v>
      </c>
      <c r="AC225" s="26">
        <f t="shared" si="20"/>
        <v>300</v>
      </c>
      <c r="AD225" s="26">
        <f t="shared" si="20"/>
        <v>0</v>
      </c>
      <c r="AE225" s="26">
        <f t="shared" si="20"/>
        <v>0</v>
      </c>
    </row>
    <row r="226" spans="2:31" x14ac:dyDescent="0.25">
      <c r="B226" s="24" t="s">
        <v>20</v>
      </c>
      <c r="C226" s="23">
        <v>110</v>
      </c>
      <c r="D226" s="23">
        <v>80</v>
      </c>
      <c r="E226" s="23">
        <v>45</v>
      </c>
      <c r="F226" s="23">
        <v>42</v>
      </c>
      <c r="G226" s="23">
        <v>42</v>
      </c>
      <c r="H226" s="23">
        <v>42</v>
      </c>
      <c r="I226" s="23">
        <v>60</v>
      </c>
      <c r="J226" s="23">
        <v>480</v>
      </c>
      <c r="K226" s="23">
        <v>100</v>
      </c>
      <c r="L226" s="23">
        <v>55</v>
      </c>
      <c r="M226" s="23">
        <v>80</v>
      </c>
      <c r="N226" s="23">
        <v>60</v>
      </c>
      <c r="O226" s="23">
        <v>110</v>
      </c>
      <c r="P226" s="23">
        <v>420</v>
      </c>
      <c r="Q226" s="23">
        <v>220</v>
      </c>
      <c r="R226" s="23">
        <v>330</v>
      </c>
      <c r="S226" s="23">
        <v>260</v>
      </c>
      <c r="T226" s="23">
        <v>275</v>
      </c>
      <c r="U226" s="23">
        <v>600</v>
      </c>
      <c r="V226" s="23">
        <v>180</v>
      </c>
      <c r="W226" s="23">
        <v>1200</v>
      </c>
      <c r="X226" s="23">
        <v>160</v>
      </c>
      <c r="Y226" s="23">
        <v>180</v>
      </c>
      <c r="Z226" s="23">
        <v>150</v>
      </c>
      <c r="AA226" s="23">
        <v>70</v>
      </c>
      <c r="AB226" s="23">
        <v>56</v>
      </c>
      <c r="AC226" s="23">
        <v>15</v>
      </c>
      <c r="AD226" s="23">
        <v>242</v>
      </c>
      <c r="AE226" s="23"/>
    </row>
    <row r="227" spans="2:31" x14ac:dyDescent="0.25">
      <c r="B227" s="25" t="s">
        <v>21</v>
      </c>
      <c r="C227" s="26">
        <f>C225*C226/1000</f>
        <v>0</v>
      </c>
      <c r="D227" s="26">
        <f t="shared" ref="D227:AE227" si="21">D225*D226/1000</f>
        <v>0</v>
      </c>
      <c r="E227" s="26">
        <f t="shared" si="21"/>
        <v>0</v>
      </c>
      <c r="F227" s="26">
        <f t="shared" si="21"/>
        <v>105</v>
      </c>
      <c r="G227" s="26">
        <f t="shared" si="21"/>
        <v>0</v>
      </c>
      <c r="H227" s="26">
        <f t="shared" si="21"/>
        <v>25.2</v>
      </c>
      <c r="I227" s="26">
        <f t="shared" si="21"/>
        <v>24</v>
      </c>
      <c r="J227" s="26">
        <f t="shared" si="21"/>
        <v>0</v>
      </c>
      <c r="K227" s="26">
        <f t="shared" si="21"/>
        <v>0</v>
      </c>
      <c r="L227" s="26">
        <f t="shared" si="21"/>
        <v>0</v>
      </c>
      <c r="M227" s="26">
        <f t="shared" si="21"/>
        <v>40</v>
      </c>
      <c r="N227" s="26">
        <f t="shared" si="21"/>
        <v>0</v>
      </c>
      <c r="O227" s="26">
        <f t="shared" si="21"/>
        <v>0</v>
      </c>
      <c r="P227" s="26">
        <f t="shared" si="21"/>
        <v>630</v>
      </c>
      <c r="Q227" s="26">
        <f t="shared" si="21"/>
        <v>330</v>
      </c>
      <c r="R227" s="26">
        <f t="shared" si="21"/>
        <v>0</v>
      </c>
      <c r="S227" s="26">
        <f t="shared" si="21"/>
        <v>50.7</v>
      </c>
      <c r="T227" s="26">
        <f t="shared" si="21"/>
        <v>151.25</v>
      </c>
      <c r="U227" s="26">
        <f t="shared" si="21"/>
        <v>240</v>
      </c>
      <c r="V227" s="26">
        <f t="shared" si="21"/>
        <v>36</v>
      </c>
      <c r="W227" s="26">
        <f t="shared" si="21"/>
        <v>120</v>
      </c>
      <c r="X227" s="26">
        <f t="shared" si="21"/>
        <v>320</v>
      </c>
      <c r="Y227" s="26">
        <f t="shared" si="21"/>
        <v>0</v>
      </c>
      <c r="Z227" s="26">
        <f t="shared" si="21"/>
        <v>0</v>
      </c>
      <c r="AA227" s="26">
        <f t="shared" si="21"/>
        <v>35</v>
      </c>
      <c r="AB227" s="26">
        <f t="shared" si="21"/>
        <v>84</v>
      </c>
      <c r="AC227" s="26">
        <f t="shared" si="21"/>
        <v>4.5</v>
      </c>
      <c r="AD227" s="26">
        <f t="shared" si="21"/>
        <v>0</v>
      </c>
      <c r="AE227" s="26">
        <f t="shared" si="21"/>
        <v>0</v>
      </c>
    </row>
    <row r="228" spans="2:31" x14ac:dyDescent="0.25"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</row>
    <row r="230" spans="2:31" x14ac:dyDescent="0.25">
      <c r="C230" t="s">
        <v>22</v>
      </c>
      <c r="L230" t="s">
        <v>23</v>
      </c>
    </row>
    <row r="232" spans="2:31" ht="18.75" x14ac:dyDescent="0.25">
      <c r="B232" s="1"/>
      <c r="C232" s="1"/>
      <c r="D232" s="1"/>
      <c r="E232" s="2"/>
      <c r="F232" s="2"/>
      <c r="G232" s="1"/>
      <c r="H232" s="3" t="s">
        <v>0</v>
      </c>
      <c r="I232" s="2"/>
      <c r="J232" s="2"/>
      <c r="K232" s="2"/>
      <c r="L232" s="2"/>
      <c r="M232" s="1"/>
      <c r="N232" s="2"/>
      <c r="O232" s="2"/>
      <c r="P232" s="2"/>
      <c r="Q232" s="4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2:31" ht="15.75" x14ac:dyDescent="0.25">
      <c r="B233" s="5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4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2:31" x14ac:dyDescent="0.25">
      <c r="B234" s="1"/>
      <c r="C234" s="2"/>
      <c r="D234" s="6"/>
      <c r="E234" s="6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4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2:31" ht="15.75" x14ac:dyDescent="0.25">
      <c r="B235" s="7" t="s">
        <v>74</v>
      </c>
      <c r="C235" s="8"/>
      <c r="D235" s="2"/>
      <c r="E235" s="2"/>
      <c r="F235" s="2"/>
      <c r="G235" s="1"/>
      <c r="H235" s="2"/>
      <c r="I235" s="2"/>
      <c r="J235" s="2"/>
      <c r="K235" s="2"/>
      <c r="L235" s="2"/>
      <c r="M235" s="2"/>
      <c r="N235" s="1"/>
      <c r="O235" s="1"/>
      <c r="P235" s="2"/>
      <c r="Q235" s="1"/>
      <c r="R235" s="1"/>
      <c r="S235" s="2" t="s">
        <v>1</v>
      </c>
      <c r="T235" s="1"/>
      <c r="U235" s="1"/>
      <c r="V235" s="1"/>
      <c r="W235" s="1"/>
      <c r="X235" s="1"/>
      <c r="Y235" s="1"/>
      <c r="Z235" s="1"/>
      <c r="AA235" s="1" t="s">
        <v>2</v>
      </c>
      <c r="AB235" s="1"/>
      <c r="AC235" s="1"/>
      <c r="AD235" s="1"/>
      <c r="AE235" s="1"/>
    </row>
    <row r="236" spans="2:31" x14ac:dyDescent="0.25">
      <c r="B236" s="1" t="s">
        <v>32</v>
      </c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4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2:31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9"/>
      <c r="N237" s="2"/>
      <c r="O237" s="2"/>
      <c r="P237" s="2"/>
      <c r="Q237" s="4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2:31" ht="15.75" x14ac:dyDescent="0.25">
      <c r="B238" s="9"/>
      <c r="C238" s="10"/>
      <c r="D238" s="11"/>
      <c r="E238" s="12" t="s">
        <v>3</v>
      </c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4"/>
      <c r="R238" s="11"/>
      <c r="S238" s="11"/>
      <c r="T238" s="11"/>
      <c r="U238" s="15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</row>
    <row r="239" spans="2:31" x14ac:dyDescent="0.25">
      <c r="B239" s="17"/>
      <c r="C239" s="30" t="s">
        <v>4</v>
      </c>
      <c r="D239" s="31"/>
      <c r="E239" s="31"/>
      <c r="F239" s="31"/>
      <c r="G239" s="31"/>
      <c r="H239" s="31"/>
      <c r="I239" s="31"/>
      <c r="J239" s="31"/>
      <c r="K239" s="31"/>
      <c r="L239" s="31"/>
      <c r="M239" s="31" t="s">
        <v>60</v>
      </c>
      <c r="N239" s="31"/>
      <c r="O239" s="31"/>
      <c r="P239" s="31"/>
      <c r="Q239" s="31"/>
      <c r="R239" s="31"/>
      <c r="S239" s="31"/>
      <c r="T239" s="31"/>
      <c r="U239" s="31"/>
      <c r="V239" s="30" t="s">
        <v>61</v>
      </c>
      <c r="W239" s="31"/>
      <c r="X239" s="31"/>
      <c r="Y239" s="31"/>
      <c r="Z239" s="31"/>
      <c r="AA239" s="31"/>
      <c r="AB239" s="31"/>
      <c r="AC239" s="31"/>
      <c r="AD239" s="31"/>
      <c r="AE239" s="31"/>
    </row>
    <row r="240" spans="2:31" ht="36" x14ac:dyDescent="0.25">
      <c r="B240" s="18">
        <v>12</v>
      </c>
      <c r="C240" s="19" t="s">
        <v>5</v>
      </c>
      <c r="D240" s="19" t="s">
        <v>38</v>
      </c>
      <c r="E240" s="19" t="s">
        <v>6</v>
      </c>
      <c r="F240" s="19" t="s">
        <v>39</v>
      </c>
      <c r="G240" s="19" t="s">
        <v>15</v>
      </c>
      <c r="H240" s="19" t="s">
        <v>9</v>
      </c>
      <c r="I240" s="19" t="s">
        <v>10</v>
      </c>
      <c r="J240" s="19" t="s">
        <v>7</v>
      </c>
      <c r="K240" s="19" t="s">
        <v>40</v>
      </c>
      <c r="L240" s="19" t="s">
        <v>41</v>
      </c>
      <c r="M240" s="19" t="s">
        <v>13</v>
      </c>
      <c r="N240" s="20" t="s">
        <v>42</v>
      </c>
      <c r="O240" s="20" t="s">
        <v>28</v>
      </c>
      <c r="P240" s="22" t="s">
        <v>11</v>
      </c>
      <c r="Q240" s="20" t="s">
        <v>8</v>
      </c>
      <c r="R240" s="22" t="s">
        <v>14</v>
      </c>
      <c r="S240" s="20" t="s">
        <v>17</v>
      </c>
      <c r="T240" s="20" t="s">
        <v>16</v>
      </c>
      <c r="U240" s="22" t="s">
        <v>43</v>
      </c>
      <c r="V240" s="20" t="s">
        <v>44</v>
      </c>
      <c r="W240" s="22" t="s">
        <v>18</v>
      </c>
      <c r="X240" s="20" t="s">
        <v>45</v>
      </c>
      <c r="Y240" s="22" t="s">
        <v>46</v>
      </c>
      <c r="Z240" s="20" t="s">
        <v>30</v>
      </c>
      <c r="AA240" s="22" t="s">
        <v>47</v>
      </c>
      <c r="AB240" s="20" t="s">
        <v>36</v>
      </c>
      <c r="AC240" s="19" t="s">
        <v>25</v>
      </c>
      <c r="AD240" s="19" t="s">
        <v>48</v>
      </c>
      <c r="AE240" s="19" t="s">
        <v>49</v>
      </c>
    </row>
    <row r="241" spans="2:31" x14ac:dyDescent="0.25">
      <c r="B241" s="21" t="s">
        <v>67</v>
      </c>
      <c r="C241" s="20"/>
      <c r="D241" s="20"/>
      <c r="E241" s="20"/>
      <c r="F241" s="23"/>
      <c r="G241" s="23"/>
      <c r="H241" s="23"/>
      <c r="I241" s="20"/>
      <c r="J241" s="23"/>
      <c r="K241" s="23">
        <v>3000</v>
      </c>
      <c r="L241" s="23">
        <v>500</v>
      </c>
      <c r="M241" s="23">
        <v>500</v>
      </c>
      <c r="N241" s="20"/>
      <c r="O241" s="20"/>
      <c r="P241" s="20"/>
      <c r="Q241" s="23"/>
      <c r="R241" s="20"/>
      <c r="S241" s="23"/>
      <c r="T241" s="23"/>
      <c r="U241" s="23">
        <v>200</v>
      </c>
      <c r="V241" s="20"/>
      <c r="W241" s="20"/>
      <c r="X241" s="20"/>
      <c r="Y241" s="23"/>
      <c r="Z241" s="20"/>
      <c r="AA241" s="23">
        <v>200</v>
      </c>
      <c r="AB241" s="23"/>
      <c r="AC241" s="23">
        <v>150</v>
      </c>
      <c r="AD241" s="23"/>
      <c r="AE241" s="23"/>
    </row>
    <row r="242" spans="2:31" x14ac:dyDescent="0.25">
      <c r="B242" s="21" t="s">
        <v>68</v>
      </c>
      <c r="C242" s="20"/>
      <c r="D242" s="20"/>
      <c r="E242" s="20"/>
      <c r="F242" s="23"/>
      <c r="G242" s="23"/>
      <c r="H242" s="23">
        <v>400</v>
      </c>
      <c r="I242" s="20">
        <v>500</v>
      </c>
      <c r="J242" s="23"/>
      <c r="K242" s="23"/>
      <c r="L242" s="23"/>
      <c r="M242" s="23"/>
      <c r="N242" s="23">
        <v>2000</v>
      </c>
      <c r="O242" s="20"/>
      <c r="P242" s="20"/>
      <c r="Q242" s="23">
        <v>1500</v>
      </c>
      <c r="R242" s="20"/>
      <c r="S242" s="23"/>
      <c r="T242" s="23"/>
      <c r="U242" s="23">
        <v>200</v>
      </c>
      <c r="V242" s="20">
        <v>100</v>
      </c>
      <c r="W242" s="20"/>
      <c r="X242" s="20"/>
      <c r="Y242" s="23"/>
      <c r="Z242" s="20"/>
      <c r="AA242" s="23"/>
      <c r="AB242" s="23"/>
      <c r="AC242" s="23">
        <v>150</v>
      </c>
      <c r="AD242" s="23"/>
      <c r="AE242" s="23"/>
    </row>
    <row r="243" spans="2:31" x14ac:dyDescent="0.25">
      <c r="B243" s="21" t="s">
        <v>36</v>
      </c>
      <c r="C243" s="20"/>
      <c r="D243" s="20"/>
      <c r="E243" s="20"/>
      <c r="F243" s="23"/>
      <c r="G243" s="23"/>
      <c r="H243" s="23"/>
      <c r="I243" s="20"/>
      <c r="J243" s="23"/>
      <c r="K243" s="23"/>
      <c r="L243" s="23"/>
      <c r="M243" s="23"/>
      <c r="N243" s="23"/>
      <c r="O243" s="20"/>
      <c r="P243" s="20"/>
      <c r="Q243" s="23"/>
      <c r="R243" s="20"/>
      <c r="S243" s="23"/>
      <c r="T243" s="23"/>
      <c r="U243" s="23"/>
      <c r="V243" s="20"/>
      <c r="W243" s="20"/>
      <c r="X243" s="20"/>
      <c r="Y243" s="23"/>
      <c r="Z243" s="20"/>
      <c r="AA243" s="23"/>
      <c r="AB243" s="23">
        <v>1500</v>
      </c>
      <c r="AC243" s="23"/>
      <c r="AD243" s="23"/>
      <c r="AE243" s="23"/>
    </row>
    <row r="244" spans="2:31" x14ac:dyDescent="0.25">
      <c r="B244" s="24" t="s">
        <v>57</v>
      </c>
      <c r="C244" s="23"/>
      <c r="D244" s="23"/>
      <c r="E244" s="23"/>
      <c r="F244" s="23"/>
      <c r="G244" s="23"/>
      <c r="H244" s="23"/>
      <c r="I244" s="23"/>
      <c r="J244" s="23">
        <v>1325</v>
      </c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>
        <v>500</v>
      </c>
      <c r="AB244" s="23"/>
      <c r="AC244" s="23"/>
      <c r="AD244" s="23"/>
      <c r="AE244" s="23"/>
    </row>
    <row r="245" spans="2:31" x14ac:dyDescent="0.25">
      <c r="B245" s="24" t="s">
        <v>65</v>
      </c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>
        <v>2000</v>
      </c>
      <c r="AA245" s="23"/>
      <c r="AB245" s="23"/>
      <c r="AC245" s="23"/>
      <c r="AD245" s="23"/>
      <c r="AE245" s="23"/>
    </row>
    <row r="246" spans="2:31" x14ac:dyDescent="0.25">
      <c r="B246" s="25" t="s">
        <v>19</v>
      </c>
      <c r="C246" s="26">
        <f t="shared" ref="C246:AE246" si="22">C241+C242+C243+C244+C245</f>
        <v>0</v>
      </c>
      <c r="D246" s="26">
        <f t="shared" si="22"/>
        <v>0</v>
      </c>
      <c r="E246" s="26">
        <f t="shared" si="22"/>
        <v>0</v>
      </c>
      <c r="F246" s="26">
        <f t="shared" si="22"/>
        <v>0</v>
      </c>
      <c r="G246" s="26">
        <f t="shared" si="22"/>
        <v>0</v>
      </c>
      <c r="H246" s="26">
        <f t="shared" si="22"/>
        <v>400</v>
      </c>
      <c r="I246" s="26">
        <f t="shared" si="22"/>
        <v>500</v>
      </c>
      <c r="J246" s="26">
        <f t="shared" si="22"/>
        <v>1325</v>
      </c>
      <c r="K246" s="26">
        <f t="shared" si="22"/>
        <v>3000</v>
      </c>
      <c r="L246" s="26">
        <f t="shared" si="22"/>
        <v>500</v>
      </c>
      <c r="M246" s="26">
        <f t="shared" si="22"/>
        <v>500</v>
      </c>
      <c r="N246" s="26">
        <f t="shared" si="22"/>
        <v>2000</v>
      </c>
      <c r="O246" s="26">
        <f t="shared" si="22"/>
        <v>0</v>
      </c>
      <c r="P246" s="26">
        <f t="shared" si="22"/>
        <v>0</v>
      </c>
      <c r="Q246" s="26">
        <f t="shared" si="22"/>
        <v>1500</v>
      </c>
      <c r="R246" s="26">
        <f t="shared" si="22"/>
        <v>0</v>
      </c>
      <c r="S246" s="26">
        <f t="shared" si="22"/>
        <v>0</v>
      </c>
      <c r="T246" s="26">
        <f t="shared" si="22"/>
        <v>0</v>
      </c>
      <c r="U246" s="26">
        <f t="shared" si="22"/>
        <v>400</v>
      </c>
      <c r="V246" s="26">
        <f t="shared" si="22"/>
        <v>100</v>
      </c>
      <c r="W246" s="26">
        <f t="shared" si="22"/>
        <v>0</v>
      </c>
      <c r="X246" s="26">
        <f t="shared" si="22"/>
        <v>0</v>
      </c>
      <c r="Y246" s="26">
        <f t="shared" si="22"/>
        <v>0</v>
      </c>
      <c r="Z246" s="26">
        <f t="shared" si="22"/>
        <v>2000</v>
      </c>
      <c r="AA246" s="26">
        <f t="shared" si="22"/>
        <v>700</v>
      </c>
      <c r="AB246" s="26">
        <f t="shared" si="22"/>
        <v>1500</v>
      </c>
      <c r="AC246" s="26">
        <f t="shared" si="22"/>
        <v>300</v>
      </c>
      <c r="AD246" s="26">
        <f t="shared" si="22"/>
        <v>0</v>
      </c>
      <c r="AE246" s="26">
        <f t="shared" si="22"/>
        <v>0</v>
      </c>
    </row>
    <row r="247" spans="2:31" x14ac:dyDescent="0.25">
      <c r="B247" s="24" t="s">
        <v>20</v>
      </c>
      <c r="C247" s="23">
        <v>110</v>
      </c>
      <c r="D247" s="23">
        <v>80</v>
      </c>
      <c r="E247" s="23">
        <v>45</v>
      </c>
      <c r="F247" s="23">
        <v>42</v>
      </c>
      <c r="G247" s="23">
        <v>42</v>
      </c>
      <c r="H247" s="23">
        <v>42</v>
      </c>
      <c r="I247" s="23">
        <v>60</v>
      </c>
      <c r="J247" s="23">
        <v>480</v>
      </c>
      <c r="K247" s="23">
        <v>100</v>
      </c>
      <c r="L247" s="23">
        <v>55</v>
      </c>
      <c r="M247" s="23">
        <v>80</v>
      </c>
      <c r="N247" s="23">
        <v>60</v>
      </c>
      <c r="O247" s="23">
        <v>110</v>
      </c>
      <c r="P247" s="23">
        <v>420</v>
      </c>
      <c r="Q247" s="23">
        <v>220</v>
      </c>
      <c r="R247" s="23">
        <v>330</v>
      </c>
      <c r="S247" s="23">
        <v>260</v>
      </c>
      <c r="T247" s="23">
        <v>275</v>
      </c>
      <c r="U247" s="23">
        <v>600</v>
      </c>
      <c r="V247" s="23">
        <v>180</v>
      </c>
      <c r="W247" s="23">
        <v>1200</v>
      </c>
      <c r="X247" s="23">
        <v>160</v>
      </c>
      <c r="Y247" s="23">
        <v>180</v>
      </c>
      <c r="Z247" s="23">
        <v>150</v>
      </c>
      <c r="AA247" s="23">
        <v>70</v>
      </c>
      <c r="AB247" s="23">
        <v>56</v>
      </c>
      <c r="AC247" s="23">
        <v>15</v>
      </c>
      <c r="AD247" s="23">
        <v>242</v>
      </c>
      <c r="AE247" s="23"/>
    </row>
    <row r="248" spans="2:31" x14ac:dyDescent="0.25">
      <c r="B248" s="25" t="s">
        <v>21</v>
      </c>
      <c r="C248" s="26">
        <f>C246*C247/1000</f>
        <v>0</v>
      </c>
      <c r="D248" s="26">
        <f t="shared" ref="D248:AE248" si="23">D246*D247/1000</f>
        <v>0</v>
      </c>
      <c r="E248" s="26">
        <f t="shared" si="23"/>
        <v>0</v>
      </c>
      <c r="F248" s="26">
        <f t="shared" si="23"/>
        <v>0</v>
      </c>
      <c r="G248" s="26">
        <f t="shared" si="23"/>
        <v>0</v>
      </c>
      <c r="H248" s="26">
        <f t="shared" si="23"/>
        <v>16.8</v>
      </c>
      <c r="I248" s="26">
        <f t="shared" si="23"/>
        <v>30</v>
      </c>
      <c r="J248" s="26">
        <f t="shared" si="23"/>
        <v>636</v>
      </c>
      <c r="K248" s="26">
        <f t="shared" si="23"/>
        <v>300</v>
      </c>
      <c r="L248" s="26">
        <f t="shared" si="23"/>
        <v>27.5</v>
      </c>
      <c r="M248" s="26">
        <f t="shared" si="23"/>
        <v>40</v>
      </c>
      <c r="N248" s="26">
        <f t="shared" si="23"/>
        <v>120</v>
      </c>
      <c r="O248" s="26">
        <f t="shared" si="23"/>
        <v>0</v>
      </c>
      <c r="P248" s="26">
        <f t="shared" si="23"/>
        <v>0</v>
      </c>
      <c r="Q248" s="26">
        <f t="shared" si="23"/>
        <v>330</v>
      </c>
      <c r="R248" s="26">
        <f t="shared" si="23"/>
        <v>0</v>
      </c>
      <c r="S248" s="26">
        <f t="shared" si="23"/>
        <v>0</v>
      </c>
      <c r="T248" s="26">
        <f t="shared" si="23"/>
        <v>0</v>
      </c>
      <c r="U248" s="26">
        <f t="shared" si="23"/>
        <v>240</v>
      </c>
      <c r="V248" s="26">
        <f t="shared" si="23"/>
        <v>18</v>
      </c>
      <c r="W248" s="26">
        <f t="shared" si="23"/>
        <v>0</v>
      </c>
      <c r="X248" s="26">
        <f t="shared" si="23"/>
        <v>0</v>
      </c>
      <c r="Y248" s="26">
        <f t="shared" si="23"/>
        <v>0</v>
      </c>
      <c r="Z248" s="26">
        <f t="shared" si="23"/>
        <v>300</v>
      </c>
      <c r="AA248" s="26">
        <f t="shared" si="23"/>
        <v>49</v>
      </c>
      <c r="AB248" s="26">
        <f t="shared" si="23"/>
        <v>84</v>
      </c>
      <c r="AC248" s="26">
        <f t="shared" si="23"/>
        <v>4.5</v>
      </c>
      <c r="AD248" s="26">
        <f t="shared" si="23"/>
        <v>0</v>
      </c>
      <c r="AE248" s="26">
        <f t="shared" si="23"/>
        <v>0</v>
      </c>
    </row>
    <row r="249" spans="2:31" x14ac:dyDescent="0.25"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</row>
    <row r="251" spans="2:31" x14ac:dyDescent="0.25">
      <c r="C251" t="s">
        <v>22</v>
      </c>
      <c r="L251" t="s">
        <v>23</v>
      </c>
    </row>
    <row r="252" spans="2:31" ht="18.75" x14ac:dyDescent="0.25">
      <c r="B252" s="1"/>
      <c r="C252" s="1"/>
      <c r="D252" s="1"/>
      <c r="E252" s="2"/>
      <c r="F252" s="2"/>
      <c r="G252" s="1"/>
      <c r="H252" s="3" t="s">
        <v>0</v>
      </c>
      <c r="I252" s="2"/>
      <c r="J252" s="2"/>
      <c r="K252" s="2"/>
      <c r="L252" s="2"/>
      <c r="M252" s="1"/>
      <c r="N252" s="2"/>
      <c r="O252" s="2"/>
      <c r="P252" s="2"/>
      <c r="Q252" s="4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2:31" ht="15.75" x14ac:dyDescent="0.25">
      <c r="B253" s="5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4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2:31" x14ac:dyDescent="0.25">
      <c r="B254" s="1"/>
      <c r="C254" s="2"/>
      <c r="D254" s="6"/>
      <c r="E254" s="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4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2:31" ht="15.75" x14ac:dyDescent="0.25">
      <c r="B255" s="7" t="s">
        <v>75</v>
      </c>
      <c r="C255" s="8"/>
      <c r="D255" s="2"/>
      <c r="E255" s="2"/>
      <c r="F255" s="2"/>
      <c r="G255" s="1"/>
      <c r="H255" s="2"/>
      <c r="I255" s="2"/>
      <c r="J255" s="2"/>
      <c r="K255" s="2"/>
      <c r="L255" s="2"/>
      <c r="M255" s="2"/>
      <c r="N255" s="1"/>
      <c r="O255" s="1"/>
      <c r="P255" s="2"/>
      <c r="Q255" s="1"/>
      <c r="R255" s="1"/>
      <c r="S255" s="2" t="s">
        <v>1</v>
      </c>
      <c r="T255" s="1"/>
      <c r="U255" s="1"/>
      <c r="V255" s="1"/>
      <c r="W255" s="1"/>
      <c r="X255" s="1"/>
      <c r="Y255" s="1"/>
      <c r="Z255" s="1"/>
      <c r="AA255" s="1" t="s">
        <v>2</v>
      </c>
      <c r="AB255" s="1"/>
      <c r="AC255" s="1"/>
      <c r="AD255" s="1"/>
      <c r="AE255" s="1"/>
    </row>
    <row r="256" spans="2:31" x14ac:dyDescent="0.25">
      <c r="B256" s="1" t="s">
        <v>34</v>
      </c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4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2:31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9"/>
      <c r="N257" s="2"/>
      <c r="O257" s="2"/>
      <c r="P257" s="2"/>
      <c r="Q257" s="4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2:31" ht="15.75" x14ac:dyDescent="0.25">
      <c r="B258" s="9"/>
      <c r="C258" s="10"/>
      <c r="D258" s="11"/>
      <c r="E258" s="12" t="s">
        <v>3</v>
      </c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4"/>
      <c r="R258" s="11"/>
      <c r="S258" s="11"/>
      <c r="T258" s="11"/>
      <c r="U258" s="15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</row>
    <row r="259" spans="2:31" x14ac:dyDescent="0.25">
      <c r="B259" s="17"/>
      <c r="C259" s="32" t="s">
        <v>4</v>
      </c>
      <c r="D259" s="32"/>
      <c r="E259" s="32"/>
      <c r="F259" s="32"/>
      <c r="G259" s="32"/>
      <c r="H259" s="32"/>
      <c r="I259" s="32"/>
      <c r="J259" s="32"/>
      <c r="K259" s="32"/>
      <c r="L259" s="30"/>
      <c r="M259" s="33" t="s">
        <v>60</v>
      </c>
      <c r="N259" s="32"/>
      <c r="O259" s="32"/>
      <c r="P259" s="32"/>
      <c r="Q259" s="32"/>
      <c r="R259" s="32"/>
      <c r="S259" s="32"/>
      <c r="T259" s="32"/>
      <c r="U259" s="30"/>
      <c r="V259" s="33" t="s">
        <v>61</v>
      </c>
      <c r="W259" s="32"/>
      <c r="X259" s="32"/>
      <c r="Y259" s="32"/>
      <c r="Z259" s="32"/>
      <c r="AA259" s="32"/>
      <c r="AB259" s="32"/>
      <c r="AC259" s="32"/>
      <c r="AD259" s="32"/>
      <c r="AE259" s="30"/>
    </row>
    <row r="260" spans="2:31" ht="36" x14ac:dyDescent="0.25">
      <c r="B260" s="18">
        <v>13</v>
      </c>
      <c r="C260" s="19" t="s">
        <v>5</v>
      </c>
      <c r="D260" s="19" t="s">
        <v>38</v>
      </c>
      <c r="E260" s="19" t="s">
        <v>6</v>
      </c>
      <c r="F260" s="19" t="s">
        <v>39</v>
      </c>
      <c r="G260" s="19" t="s">
        <v>15</v>
      </c>
      <c r="H260" s="19" t="s">
        <v>9</v>
      </c>
      <c r="I260" s="19" t="s">
        <v>10</v>
      </c>
      <c r="J260" s="19" t="s">
        <v>7</v>
      </c>
      <c r="K260" s="19" t="s">
        <v>40</v>
      </c>
      <c r="L260" s="19" t="s">
        <v>41</v>
      </c>
      <c r="M260" s="19" t="s">
        <v>13</v>
      </c>
      <c r="N260" s="20" t="s">
        <v>42</v>
      </c>
      <c r="O260" s="20" t="s">
        <v>28</v>
      </c>
      <c r="P260" s="22" t="s">
        <v>11</v>
      </c>
      <c r="Q260" s="20" t="s">
        <v>8</v>
      </c>
      <c r="R260" s="22" t="s">
        <v>14</v>
      </c>
      <c r="S260" s="20" t="s">
        <v>17</v>
      </c>
      <c r="T260" s="20" t="s">
        <v>16</v>
      </c>
      <c r="U260" s="22" t="s">
        <v>43</v>
      </c>
      <c r="V260" s="20" t="s">
        <v>44</v>
      </c>
      <c r="W260" s="22" t="s">
        <v>18</v>
      </c>
      <c r="X260" s="20" t="s">
        <v>45</v>
      </c>
      <c r="Y260" s="22" t="s">
        <v>46</v>
      </c>
      <c r="Z260" s="20" t="s">
        <v>30</v>
      </c>
      <c r="AA260" s="22" t="s">
        <v>47</v>
      </c>
      <c r="AB260" s="20" t="s">
        <v>36</v>
      </c>
      <c r="AC260" s="19" t="s">
        <v>25</v>
      </c>
      <c r="AD260" s="19" t="s">
        <v>48</v>
      </c>
      <c r="AE260" s="19" t="s">
        <v>49</v>
      </c>
    </row>
    <row r="261" spans="2:31" x14ac:dyDescent="0.25">
      <c r="B261" s="21" t="s">
        <v>54</v>
      </c>
      <c r="C261" s="20"/>
      <c r="D261" s="20"/>
      <c r="E261" s="20"/>
      <c r="F261" s="23">
        <v>500</v>
      </c>
      <c r="G261" s="23"/>
      <c r="H261" s="23">
        <v>300</v>
      </c>
      <c r="I261" s="20">
        <v>300</v>
      </c>
      <c r="J261" s="23"/>
      <c r="K261" s="23"/>
      <c r="L261" s="23">
        <v>500</v>
      </c>
      <c r="M261" s="23">
        <v>100</v>
      </c>
      <c r="N261" s="20"/>
      <c r="O261" s="20"/>
      <c r="P261" s="20"/>
      <c r="Q261" s="23">
        <v>1500</v>
      </c>
      <c r="R261" s="20"/>
      <c r="S261" s="23">
        <v>200</v>
      </c>
      <c r="T261" s="23"/>
      <c r="U261" s="23">
        <v>200</v>
      </c>
      <c r="V261" s="20">
        <v>100</v>
      </c>
      <c r="W261" s="20"/>
      <c r="X261" s="20"/>
      <c r="Y261" s="23"/>
      <c r="Z261" s="20"/>
      <c r="AA261" s="23"/>
      <c r="AB261" s="23"/>
      <c r="AC261" s="23">
        <v>140</v>
      </c>
      <c r="AD261" s="23"/>
      <c r="AE261" s="23"/>
    </row>
    <row r="262" spans="2:31" ht="24" x14ac:dyDescent="0.25">
      <c r="B262" s="21" t="s">
        <v>37</v>
      </c>
      <c r="C262" s="20"/>
      <c r="D262" s="20"/>
      <c r="E262" s="20"/>
      <c r="F262" s="23">
        <v>3500</v>
      </c>
      <c r="G262" s="23"/>
      <c r="H262" s="23">
        <v>200</v>
      </c>
      <c r="I262" s="20"/>
      <c r="J262" s="23"/>
      <c r="K262" s="23"/>
      <c r="L262" s="23"/>
      <c r="M262" s="23"/>
      <c r="N262" s="23"/>
      <c r="O262" s="20"/>
      <c r="P262" s="20"/>
      <c r="Q262" s="23"/>
      <c r="R262" s="20"/>
      <c r="S262" s="23"/>
      <c r="T262" s="23"/>
      <c r="U262" s="23">
        <v>300</v>
      </c>
      <c r="V262" s="20"/>
      <c r="W262" s="20"/>
      <c r="X262" s="20"/>
      <c r="Y262" s="23"/>
      <c r="Z262" s="20"/>
      <c r="AA262" s="23"/>
      <c r="AB262" s="23"/>
      <c r="AC262" s="23">
        <v>100</v>
      </c>
      <c r="AD262" s="23"/>
      <c r="AE262" s="23"/>
    </row>
    <row r="263" spans="2:31" x14ac:dyDescent="0.25">
      <c r="B263" s="21" t="s">
        <v>36</v>
      </c>
      <c r="C263" s="20"/>
      <c r="D263" s="20"/>
      <c r="E263" s="20"/>
      <c r="F263" s="23"/>
      <c r="G263" s="23"/>
      <c r="H263" s="23"/>
      <c r="I263" s="20"/>
      <c r="J263" s="23"/>
      <c r="K263" s="23"/>
      <c r="L263" s="23"/>
      <c r="M263" s="23"/>
      <c r="N263" s="23"/>
      <c r="O263" s="20"/>
      <c r="P263" s="20"/>
      <c r="Q263" s="23"/>
      <c r="R263" s="20"/>
      <c r="S263" s="23"/>
      <c r="T263" s="23"/>
      <c r="U263" s="23"/>
      <c r="V263" s="20"/>
      <c r="W263" s="20"/>
      <c r="X263" s="20"/>
      <c r="Y263" s="23"/>
      <c r="Z263" s="20"/>
      <c r="AA263" s="23"/>
      <c r="AB263" s="23">
        <v>1500</v>
      </c>
      <c r="AC263" s="23"/>
      <c r="AD263" s="23"/>
      <c r="AE263" s="23"/>
    </row>
    <row r="264" spans="2:31" x14ac:dyDescent="0.25">
      <c r="B264" s="24" t="s">
        <v>52</v>
      </c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>
        <v>100</v>
      </c>
      <c r="X264" s="23"/>
      <c r="Y264" s="23"/>
      <c r="Z264" s="23"/>
      <c r="AA264" s="23">
        <v>500</v>
      </c>
      <c r="AB264" s="23"/>
      <c r="AC264" s="23"/>
      <c r="AD264" s="23"/>
      <c r="AE264" s="23"/>
    </row>
    <row r="265" spans="2:31" x14ac:dyDescent="0.25">
      <c r="B265" s="24" t="s">
        <v>12</v>
      </c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>
        <v>1222</v>
      </c>
      <c r="AA265" s="23"/>
      <c r="AB265" s="23"/>
      <c r="AC265" s="23"/>
      <c r="AD265" s="23">
        <v>3420</v>
      </c>
      <c r="AE265" s="23"/>
    </row>
    <row r="266" spans="2:31" x14ac:dyDescent="0.25">
      <c r="B266" s="25" t="s">
        <v>19</v>
      </c>
      <c r="C266" s="26">
        <f t="shared" ref="C266:AE266" si="24">C261+C262+C263+C264+C265</f>
        <v>0</v>
      </c>
      <c r="D266" s="26">
        <f t="shared" si="24"/>
        <v>0</v>
      </c>
      <c r="E266" s="26">
        <f t="shared" si="24"/>
        <v>0</v>
      </c>
      <c r="F266" s="26">
        <f t="shared" si="24"/>
        <v>4000</v>
      </c>
      <c r="G266" s="26">
        <f t="shared" si="24"/>
        <v>0</v>
      </c>
      <c r="H266" s="26">
        <f t="shared" si="24"/>
        <v>500</v>
      </c>
      <c r="I266" s="26">
        <f t="shared" si="24"/>
        <v>300</v>
      </c>
      <c r="J266" s="26">
        <f t="shared" si="24"/>
        <v>0</v>
      </c>
      <c r="K266" s="26">
        <f t="shared" si="24"/>
        <v>0</v>
      </c>
      <c r="L266" s="26">
        <f t="shared" si="24"/>
        <v>500</v>
      </c>
      <c r="M266" s="26">
        <f t="shared" si="24"/>
        <v>100</v>
      </c>
      <c r="N266" s="26">
        <f t="shared" si="24"/>
        <v>0</v>
      </c>
      <c r="O266" s="26">
        <f t="shared" si="24"/>
        <v>0</v>
      </c>
      <c r="P266" s="26">
        <f t="shared" si="24"/>
        <v>0</v>
      </c>
      <c r="Q266" s="26">
        <f t="shared" si="24"/>
        <v>1500</v>
      </c>
      <c r="R266" s="26">
        <f t="shared" si="24"/>
        <v>0</v>
      </c>
      <c r="S266" s="26">
        <f t="shared" si="24"/>
        <v>200</v>
      </c>
      <c r="T266" s="26">
        <f t="shared" si="24"/>
        <v>0</v>
      </c>
      <c r="U266" s="26">
        <f t="shared" si="24"/>
        <v>500</v>
      </c>
      <c r="V266" s="26">
        <f t="shared" si="24"/>
        <v>100</v>
      </c>
      <c r="W266" s="26">
        <f t="shared" si="24"/>
        <v>100</v>
      </c>
      <c r="X266" s="26">
        <f t="shared" si="24"/>
        <v>0</v>
      </c>
      <c r="Y266" s="26">
        <f t="shared" si="24"/>
        <v>0</v>
      </c>
      <c r="Z266" s="26">
        <f t="shared" si="24"/>
        <v>1222</v>
      </c>
      <c r="AA266" s="26">
        <f t="shared" si="24"/>
        <v>500</v>
      </c>
      <c r="AB266" s="26">
        <f t="shared" si="24"/>
        <v>1500</v>
      </c>
      <c r="AC266" s="26">
        <f t="shared" si="24"/>
        <v>240</v>
      </c>
      <c r="AD266" s="26">
        <f t="shared" si="24"/>
        <v>3420</v>
      </c>
      <c r="AE266" s="26">
        <f t="shared" si="24"/>
        <v>0</v>
      </c>
    </row>
    <row r="267" spans="2:31" x14ac:dyDescent="0.25">
      <c r="B267" s="24" t="s">
        <v>20</v>
      </c>
      <c r="C267" s="23">
        <v>110</v>
      </c>
      <c r="D267" s="23">
        <v>80</v>
      </c>
      <c r="E267" s="23">
        <v>45</v>
      </c>
      <c r="F267" s="23">
        <v>42</v>
      </c>
      <c r="G267" s="23">
        <v>42</v>
      </c>
      <c r="H267" s="23">
        <v>42</v>
      </c>
      <c r="I267" s="23">
        <v>60</v>
      </c>
      <c r="J267" s="23">
        <v>480</v>
      </c>
      <c r="K267" s="23">
        <v>100</v>
      </c>
      <c r="L267" s="23">
        <v>55</v>
      </c>
      <c r="M267" s="23">
        <v>80</v>
      </c>
      <c r="N267" s="23">
        <v>60</v>
      </c>
      <c r="O267" s="23">
        <v>110</v>
      </c>
      <c r="P267" s="23">
        <v>420</v>
      </c>
      <c r="Q267" s="23">
        <v>220</v>
      </c>
      <c r="R267" s="23">
        <v>330</v>
      </c>
      <c r="S267" s="23">
        <v>260</v>
      </c>
      <c r="T267" s="23">
        <v>275</v>
      </c>
      <c r="U267" s="23">
        <v>600</v>
      </c>
      <c r="V267" s="23">
        <v>180</v>
      </c>
      <c r="W267" s="23">
        <v>1200</v>
      </c>
      <c r="X267" s="23">
        <v>160</v>
      </c>
      <c r="Y267" s="23">
        <v>180</v>
      </c>
      <c r="Z267" s="23">
        <v>150</v>
      </c>
      <c r="AA267" s="23">
        <v>70</v>
      </c>
      <c r="AB267" s="23">
        <v>56</v>
      </c>
      <c r="AC267" s="23">
        <v>15</v>
      </c>
      <c r="AD267" s="23">
        <v>242</v>
      </c>
      <c r="AE267" s="23"/>
    </row>
    <row r="268" spans="2:31" x14ac:dyDescent="0.25">
      <c r="B268" s="25" t="s">
        <v>21</v>
      </c>
      <c r="C268" s="26">
        <f>C266*C267/1000</f>
        <v>0</v>
      </c>
      <c r="D268" s="26">
        <f t="shared" ref="D268:AE268" si="25">D266*D267/1000</f>
        <v>0</v>
      </c>
      <c r="E268" s="26">
        <f t="shared" si="25"/>
        <v>0</v>
      </c>
      <c r="F268" s="26">
        <f t="shared" si="25"/>
        <v>168</v>
      </c>
      <c r="G268" s="26">
        <f t="shared" si="25"/>
        <v>0</v>
      </c>
      <c r="H268" s="26">
        <f t="shared" si="25"/>
        <v>21</v>
      </c>
      <c r="I268" s="26">
        <f t="shared" si="25"/>
        <v>18</v>
      </c>
      <c r="J268" s="26">
        <f t="shared" si="25"/>
        <v>0</v>
      </c>
      <c r="K268" s="26">
        <f t="shared" si="25"/>
        <v>0</v>
      </c>
      <c r="L268" s="26">
        <f t="shared" si="25"/>
        <v>27.5</v>
      </c>
      <c r="M268" s="26">
        <f t="shared" si="25"/>
        <v>8</v>
      </c>
      <c r="N268" s="26">
        <f t="shared" si="25"/>
        <v>0</v>
      </c>
      <c r="O268" s="26">
        <f t="shared" si="25"/>
        <v>0</v>
      </c>
      <c r="P268" s="26">
        <f t="shared" si="25"/>
        <v>0</v>
      </c>
      <c r="Q268" s="26">
        <f t="shared" si="25"/>
        <v>330</v>
      </c>
      <c r="R268" s="26">
        <f t="shared" si="25"/>
        <v>0</v>
      </c>
      <c r="S268" s="26">
        <f t="shared" si="25"/>
        <v>52</v>
      </c>
      <c r="T268" s="26">
        <f t="shared" si="25"/>
        <v>0</v>
      </c>
      <c r="U268" s="26">
        <f t="shared" si="25"/>
        <v>300</v>
      </c>
      <c r="V268" s="26">
        <f t="shared" si="25"/>
        <v>18</v>
      </c>
      <c r="W268" s="26">
        <f t="shared" si="25"/>
        <v>120</v>
      </c>
      <c r="X268" s="26">
        <f t="shared" si="25"/>
        <v>0</v>
      </c>
      <c r="Y268" s="26">
        <f t="shared" si="25"/>
        <v>0</v>
      </c>
      <c r="Z268" s="26">
        <f t="shared" si="25"/>
        <v>183.3</v>
      </c>
      <c r="AA268" s="26">
        <f t="shared" si="25"/>
        <v>35</v>
      </c>
      <c r="AB268" s="26">
        <f t="shared" si="25"/>
        <v>84</v>
      </c>
      <c r="AC268" s="26">
        <f t="shared" si="25"/>
        <v>3.6</v>
      </c>
      <c r="AD268" s="26">
        <f t="shared" si="25"/>
        <v>827.64</v>
      </c>
      <c r="AE268" s="26">
        <f t="shared" si="25"/>
        <v>0</v>
      </c>
    </row>
    <row r="269" spans="2:31" x14ac:dyDescent="0.25"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</row>
    <row r="271" spans="2:31" x14ac:dyDescent="0.25">
      <c r="C271" t="s">
        <v>22</v>
      </c>
      <c r="L271" t="s">
        <v>23</v>
      </c>
    </row>
    <row r="275" spans="2:31" ht="18.75" x14ac:dyDescent="0.25">
      <c r="B275" s="1"/>
      <c r="C275" s="1"/>
      <c r="D275" s="1"/>
      <c r="E275" s="2"/>
      <c r="F275" s="2"/>
      <c r="G275" s="1"/>
      <c r="H275" s="3" t="s">
        <v>0</v>
      </c>
      <c r="I275" s="2"/>
      <c r="J275" s="2"/>
      <c r="K275" s="2"/>
      <c r="L275" s="2"/>
      <c r="M275" s="1"/>
      <c r="N275" s="2"/>
      <c r="O275" s="2"/>
      <c r="P275" s="2"/>
      <c r="Q275" s="4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2:31" ht="15.75" x14ac:dyDescent="0.25">
      <c r="B276" s="5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4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2:31" x14ac:dyDescent="0.25">
      <c r="B277" s="1"/>
      <c r="C277" s="2"/>
      <c r="D277" s="6"/>
      <c r="E277" s="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4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2:31" ht="15.75" x14ac:dyDescent="0.25">
      <c r="B278" s="7" t="s">
        <v>76</v>
      </c>
      <c r="C278" s="8"/>
      <c r="D278" s="2"/>
      <c r="E278" s="2"/>
      <c r="F278" s="2"/>
      <c r="G278" s="1"/>
      <c r="H278" s="2"/>
      <c r="I278" s="2"/>
      <c r="J278" s="2"/>
      <c r="K278" s="2"/>
      <c r="L278" s="2"/>
      <c r="M278" s="2"/>
      <c r="N278" s="1"/>
      <c r="O278" s="1"/>
      <c r="P278" s="2"/>
      <c r="Q278" s="1"/>
      <c r="R278" s="1"/>
      <c r="S278" s="2" t="s">
        <v>1</v>
      </c>
      <c r="T278" s="1"/>
      <c r="U278" s="1"/>
      <c r="V278" s="1"/>
      <c r="W278" s="1"/>
      <c r="X278" s="1"/>
      <c r="Y278" s="1"/>
      <c r="Z278" s="1"/>
      <c r="AA278" s="1" t="s">
        <v>2</v>
      </c>
      <c r="AB278" s="1"/>
      <c r="AC278" s="1"/>
      <c r="AD278" s="1"/>
      <c r="AE278" s="1"/>
    </row>
    <row r="279" spans="2:31" x14ac:dyDescent="0.25">
      <c r="B279" s="1" t="s">
        <v>35</v>
      </c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4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2:31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9"/>
      <c r="N280" s="2"/>
      <c r="O280" s="2"/>
      <c r="P280" s="2"/>
      <c r="Q280" s="4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2:31" ht="15.75" x14ac:dyDescent="0.25">
      <c r="B281" s="9"/>
      <c r="C281" s="10"/>
      <c r="D281" s="11"/>
      <c r="E281" s="12" t="s">
        <v>3</v>
      </c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4"/>
      <c r="R281" s="11"/>
      <c r="S281" s="11"/>
      <c r="T281" s="11"/>
      <c r="U281" s="15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</row>
    <row r="282" spans="2:31" x14ac:dyDescent="0.25">
      <c r="B282" s="17"/>
      <c r="C282" s="32" t="s">
        <v>4</v>
      </c>
      <c r="D282" s="32"/>
      <c r="E282" s="32"/>
      <c r="F282" s="32"/>
      <c r="G282" s="32"/>
      <c r="H282" s="32"/>
      <c r="I282" s="32"/>
      <c r="J282" s="32"/>
      <c r="K282" s="32"/>
      <c r="L282" s="30"/>
      <c r="M282" s="33" t="s">
        <v>60</v>
      </c>
      <c r="N282" s="32"/>
      <c r="O282" s="32"/>
      <c r="P282" s="32"/>
      <c r="Q282" s="32"/>
      <c r="R282" s="32"/>
      <c r="S282" s="32"/>
      <c r="T282" s="32"/>
      <c r="U282" s="30"/>
      <c r="V282" s="33" t="s">
        <v>61</v>
      </c>
      <c r="W282" s="32"/>
      <c r="X282" s="32"/>
      <c r="Y282" s="32"/>
      <c r="Z282" s="32"/>
      <c r="AA282" s="32"/>
      <c r="AB282" s="32"/>
      <c r="AC282" s="32"/>
      <c r="AD282" s="32"/>
      <c r="AE282" s="30"/>
    </row>
    <row r="283" spans="2:31" ht="36" x14ac:dyDescent="0.25">
      <c r="B283" s="18">
        <v>14</v>
      </c>
      <c r="C283" s="19" t="s">
        <v>5</v>
      </c>
      <c r="D283" s="19" t="s">
        <v>38</v>
      </c>
      <c r="E283" s="19" t="s">
        <v>6</v>
      </c>
      <c r="F283" s="19" t="s">
        <v>39</v>
      </c>
      <c r="G283" s="19" t="s">
        <v>15</v>
      </c>
      <c r="H283" s="19" t="s">
        <v>9</v>
      </c>
      <c r="I283" s="19" t="s">
        <v>10</v>
      </c>
      <c r="J283" s="19" t="s">
        <v>7</v>
      </c>
      <c r="K283" s="19" t="s">
        <v>40</v>
      </c>
      <c r="L283" s="19" t="s">
        <v>41</v>
      </c>
      <c r="M283" s="19" t="s">
        <v>13</v>
      </c>
      <c r="N283" s="20" t="s">
        <v>42</v>
      </c>
      <c r="O283" s="20" t="s">
        <v>28</v>
      </c>
      <c r="P283" s="22" t="s">
        <v>11</v>
      </c>
      <c r="Q283" s="20" t="s">
        <v>8</v>
      </c>
      <c r="R283" s="22" t="s">
        <v>14</v>
      </c>
      <c r="S283" s="20" t="s">
        <v>17</v>
      </c>
      <c r="T283" s="20" t="s">
        <v>16</v>
      </c>
      <c r="U283" s="22" t="s">
        <v>43</v>
      </c>
      <c r="V283" s="20" t="s">
        <v>44</v>
      </c>
      <c r="W283" s="22" t="s">
        <v>18</v>
      </c>
      <c r="X283" s="20" t="s">
        <v>45</v>
      </c>
      <c r="Y283" s="22" t="s">
        <v>46</v>
      </c>
      <c r="Z283" s="20" t="s">
        <v>30</v>
      </c>
      <c r="AA283" s="22" t="s">
        <v>47</v>
      </c>
      <c r="AB283" s="20" t="s">
        <v>36</v>
      </c>
      <c r="AC283" s="19" t="s">
        <v>25</v>
      </c>
      <c r="AD283" s="19" t="s">
        <v>48</v>
      </c>
      <c r="AE283" s="19" t="s">
        <v>49</v>
      </c>
    </row>
    <row r="284" spans="2:31" x14ac:dyDescent="0.25">
      <c r="B284" s="21" t="s">
        <v>24</v>
      </c>
      <c r="C284" s="20"/>
      <c r="D284" s="20">
        <v>1000</v>
      </c>
      <c r="E284" s="20"/>
      <c r="F284" s="23">
        <v>1000</v>
      </c>
      <c r="G284" s="23"/>
      <c r="H284" s="23">
        <v>400</v>
      </c>
      <c r="I284" s="20">
        <v>400</v>
      </c>
      <c r="J284" s="23"/>
      <c r="K284" s="23"/>
      <c r="L284" s="23"/>
      <c r="M284" s="23"/>
      <c r="N284" s="20"/>
      <c r="O284" s="20"/>
      <c r="P284" s="20">
        <v>1330</v>
      </c>
      <c r="Q284" s="23"/>
      <c r="R284" s="20"/>
      <c r="S284" s="23">
        <v>100</v>
      </c>
      <c r="T284" s="23"/>
      <c r="U284" s="23">
        <v>200</v>
      </c>
      <c r="V284" s="20">
        <v>100</v>
      </c>
      <c r="W284" s="20"/>
      <c r="X284" s="20"/>
      <c r="Y284" s="23"/>
      <c r="Z284" s="20"/>
      <c r="AA284" s="23"/>
      <c r="AB284" s="23"/>
      <c r="AC284" s="23">
        <v>150</v>
      </c>
      <c r="AD284" s="23"/>
      <c r="AE284" s="23"/>
    </row>
    <row r="285" spans="2:31" x14ac:dyDescent="0.25">
      <c r="B285" s="21" t="s">
        <v>26</v>
      </c>
      <c r="C285" s="20"/>
      <c r="D285" s="20"/>
      <c r="E285" s="20"/>
      <c r="F285" s="23">
        <v>500</v>
      </c>
      <c r="G285" s="23"/>
      <c r="H285" s="23">
        <v>200</v>
      </c>
      <c r="I285" s="20"/>
      <c r="J285" s="23"/>
      <c r="K285" s="23"/>
      <c r="L285" s="23"/>
      <c r="M285" s="23"/>
      <c r="N285" s="23"/>
      <c r="O285" s="20"/>
      <c r="P285" s="20"/>
      <c r="Q285" s="23"/>
      <c r="R285" s="20">
        <v>2000</v>
      </c>
      <c r="S285" s="23"/>
      <c r="T285" s="23"/>
      <c r="U285" s="23"/>
      <c r="V285" s="20">
        <v>100</v>
      </c>
      <c r="W285" s="20"/>
      <c r="X285" s="20"/>
      <c r="Y285" s="23"/>
      <c r="Z285" s="20"/>
      <c r="AA285" s="23"/>
      <c r="AB285" s="23"/>
      <c r="AC285" s="23">
        <v>150</v>
      </c>
      <c r="AD285" s="23"/>
      <c r="AE285" s="23"/>
    </row>
    <row r="286" spans="2:31" x14ac:dyDescent="0.25">
      <c r="B286" s="21" t="s">
        <v>36</v>
      </c>
      <c r="C286" s="20"/>
      <c r="D286" s="20"/>
      <c r="E286" s="20"/>
      <c r="F286" s="23"/>
      <c r="G286" s="23"/>
      <c r="H286" s="23"/>
      <c r="I286" s="20"/>
      <c r="J286" s="23"/>
      <c r="K286" s="23"/>
      <c r="L286" s="23"/>
      <c r="M286" s="23"/>
      <c r="N286" s="23"/>
      <c r="O286" s="20"/>
      <c r="P286" s="20"/>
      <c r="Q286" s="23"/>
      <c r="R286" s="20"/>
      <c r="S286" s="23"/>
      <c r="T286" s="23"/>
      <c r="U286" s="23"/>
      <c r="V286" s="20"/>
      <c r="W286" s="20"/>
      <c r="X286" s="20"/>
      <c r="Y286" s="23"/>
      <c r="Z286" s="20"/>
      <c r="AA286" s="23"/>
      <c r="AB286" s="23">
        <v>1500</v>
      </c>
      <c r="AC286" s="23"/>
      <c r="AD286" s="23"/>
      <c r="AE286" s="23"/>
    </row>
    <row r="287" spans="2:31" x14ac:dyDescent="0.25">
      <c r="B287" s="24" t="s">
        <v>57</v>
      </c>
      <c r="C287" s="23"/>
      <c r="D287" s="23"/>
      <c r="E287" s="23"/>
      <c r="F287" s="23"/>
      <c r="G287" s="23"/>
      <c r="H287" s="23"/>
      <c r="I287" s="23"/>
      <c r="J287" s="23">
        <v>1000</v>
      </c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>
        <v>500</v>
      </c>
      <c r="AB287" s="23"/>
      <c r="AC287" s="23"/>
      <c r="AD287" s="23"/>
      <c r="AE287" s="23"/>
    </row>
    <row r="288" spans="2:31" x14ac:dyDescent="0.25">
      <c r="B288" s="24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</row>
    <row r="289" spans="2:31" x14ac:dyDescent="0.25">
      <c r="B289" s="25" t="s">
        <v>19</v>
      </c>
      <c r="C289" s="26">
        <f t="shared" ref="C289:AE289" si="26">C284+C285+C286+C287+C288</f>
        <v>0</v>
      </c>
      <c r="D289" s="26">
        <f t="shared" si="26"/>
        <v>1000</v>
      </c>
      <c r="E289" s="26">
        <f t="shared" si="26"/>
        <v>0</v>
      </c>
      <c r="F289" s="26">
        <f t="shared" si="26"/>
        <v>1500</v>
      </c>
      <c r="G289" s="26">
        <f t="shared" si="26"/>
        <v>0</v>
      </c>
      <c r="H289" s="26">
        <f t="shared" si="26"/>
        <v>600</v>
      </c>
      <c r="I289" s="26">
        <f t="shared" si="26"/>
        <v>400</v>
      </c>
      <c r="J289" s="26">
        <f t="shared" si="26"/>
        <v>1000</v>
      </c>
      <c r="K289" s="26">
        <f t="shared" si="26"/>
        <v>0</v>
      </c>
      <c r="L289" s="26">
        <f t="shared" si="26"/>
        <v>0</v>
      </c>
      <c r="M289" s="26">
        <f t="shared" si="26"/>
        <v>0</v>
      </c>
      <c r="N289" s="26">
        <f t="shared" si="26"/>
        <v>0</v>
      </c>
      <c r="O289" s="26">
        <f t="shared" si="26"/>
        <v>0</v>
      </c>
      <c r="P289" s="26">
        <f t="shared" si="26"/>
        <v>1330</v>
      </c>
      <c r="Q289" s="26">
        <f t="shared" si="26"/>
        <v>0</v>
      </c>
      <c r="R289" s="26">
        <f t="shared" si="26"/>
        <v>2000</v>
      </c>
      <c r="S289" s="26">
        <f t="shared" si="26"/>
        <v>100</v>
      </c>
      <c r="T289" s="26">
        <f t="shared" si="26"/>
        <v>0</v>
      </c>
      <c r="U289" s="26">
        <f t="shared" si="26"/>
        <v>200</v>
      </c>
      <c r="V289" s="26">
        <f t="shared" si="26"/>
        <v>200</v>
      </c>
      <c r="W289" s="26">
        <f t="shared" si="26"/>
        <v>0</v>
      </c>
      <c r="X289" s="26">
        <f t="shared" si="26"/>
        <v>0</v>
      </c>
      <c r="Y289" s="26">
        <f t="shared" si="26"/>
        <v>0</v>
      </c>
      <c r="Z289" s="26">
        <f t="shared" si="26"/>
        <v>0</v>
      </c>
      <c r="AA289" s="26">
        <f t="shared" si="26"/>
        <v>500</v>
      </c>
      <c r="AB289" s="26">
        <f t="shared" si="26"/>
        <v>1500</v>
      </c>
      <c r="AC289" s="26">
        <f t="shared" si="26"/>
        <v>300</v>
      </c>
      <c r="AD289" s="26">
        <f t="shared" si="26"/>
        <v>0</v>
      </c>
      <c r="AE289" s="26">
        <f t="shared" si="26"/>
        <v>0</v>
      </c>
    </row>
    <row r="290" spans="2:31" x14ac:dyDescent="0.25">
      <c r="B290" s="24" t="s">
        <v>20</v>
      </c>
      <c r="C290" s="23">
        <v>110</v>
      </c>
      <c r="D290" s="23">
        <v>80</v>
      </c>
      <c r="E290" s="23">
        <v>45</v>
      </c>
      <c r="F290" s="23">
        <v>42</v>
      </c>
      <c r="G290" s="23">
        <v>42</v>
      </c>
      <c r="H290" s="23">
        <v>42</v>
      </c>
      <c r="I290" s="23">
        <v>60</v>
      </c>
      <c r="J290" s="23">
        <v>480</v>
      </c>
      <c r="K290" s="23">
        <v>100</v>
      </c>
      <c r="L290" s="23">
        <v>55</v>
      </c>
      <c r="M290" s="23">
        <v>80</v>
      </c>
      <c r="N290" s="23">
        <v>60</v>
      </c>
      <c r="O290" s="23">
        <v>110</v>
      </c>
      <c r="P290" s="23">
        <v>420</v>
      </c>
      <c r="Q290" s="23">
        <v>220</v>
      </c>
      <c r="R290" s="23">
        <v>330</v>
      </c>
      <c r="S290" s="23">
        <v>260</v>
      </c>
      <c r="T290" s="23">
        <v>275</v>
      </c>
      <c r="U290" s="23">
        <v>600</v>
      </c>
      <c r="V290" s="23">
        <v>180</v>
      </c>
      <c r="W290" s="23">
        <v>1200</v>
      </c>
      <c r="X290" s="23">
        <v>160</v>
      </c>
      <c r="Y290" s="23">
        <v>180</v>
      </c>
      <c r="Z290" s="23">
        <v>150</v>
      </c>
      <c r="AA290" s="23">
        <v>70</v>
      </c>
      <c r="AB290" s="23">
        <v>56</v>
      </c>
      <c r="AC290" s="23">
        <v>15</v>
      </c>
      <c r="AD290" s="23">
        <v>242</v>
      </c>
      <c r="AE290" s="23"/>
    </row>
    <row r="291" spans="2:31" x14ac:dyDescent="0.25">
      <c r="B291" s="25" t="s">
        <v>21</v>
      </c>
      <c r="C291" s="26">
        <f>C289*C290/1000</f>
        <v>0</v>
      </c>
      <c r="D291" s="26">
        <f t="shared" ref="D291:AE291" si="27">D289*D290/1000</f>
        <v>80</v>
      </c>
      <c r="E291" s="26">
        <f t="shared" si="27"/>
        <v>0</v>
      </c>
      <c r="F291" s="26">
        <f t="shared" si="27"/>
        <v>63</v>
      </c>
      <c r="G291" s="26">
        <f t="shared" si="27"/>
        <v>0</v>
      </c>
      <c r="H291" s="26">
        <f t="shared" si="27"/>
        <v>25.2</v>
      </c>
      <c r="I291" s="26">
        <f t="shared" si="27"/>
        <v>24</v>
      </c>
      <c r="J291" s="26">
        <f t="shared" si="27"/>
        <v>480</v>
      </c>
      <c r="K291" s="26">
        <f t="shared" si="27"/>
        <v>0</v>
      </c>
      <c r="L291" s="26">
        <f t="shared" si="27"/>
        <v>0</v>
      </c>
      <c r="M291" s="26">
        <f t="shared" si="27"/>
        <v>0</v>
      </c>
      <c r="N291" s="26">
        <f t="shared" si="27"/>
        <v>0</v>
      </c>
      <c r="O291" s="26">
        <f t="shared" si="27"/>
        <v>0</v>
      </c>
      <c r="P291" s="26">
        <f t="shared" si="27"/>
        <v>558.6</v>
      </c>
      <c r="Q291" s="26">
        <f t="shared" si="27"/>
        <v>0</v>
      </c>
      <c r="R291" s="26">
        <f t="shared" si="27"/>
        <v>660</v>
      </c>
      <c r="S291" s="26">
        <f t="shared" si="27"/>
        <v>26</v>
      </c>
      <c r="T291" s="26">
        <f t="shared" si="27"/>
        <v>0</v>
      </c>
      <c r="U291" s="26">
        <f t="shared" si="27"/>
        <v>120</v>
      </c>
      <c r="V291" s="26">
        <f t="shared" si="27"/>
        <v>36</v>
      </c>
      <c r="W291" s="26">
        <f t="shared" si="27"/>
        <v>0</v>
      </c>
      <c r="X291" s="26">
        <f t="shared" si="27"/>
        <v>0</v>
      </c>
      <c r="Y291" s="26">
        <f t="shared" si="27"/>
        <v>0</v>
      </c>
      <c r="Z291" s="26">
        <f t="shared" si="27"/>
        <v>0</v>
      </c>
      <c r="AA291" s="26">
        <f t="shared" si="27"/>
        <v>35</v>
      </c>
      <c r="AB291" s="26">
        <f t="shared" si="27"/>
        <v>84</v>
      </c>
      <c r="AC291" s="26">
        <f t="shared" si="27"/>
        <v>4.5</v>
      </c>
      <c r="AD291" s="26">
        <f t="shared" si="27"/>
        <v>0</v>
      </c>
      <c r="AE291" s="26">
        <f t="shared" si="27"/>
        <v>0</v>
      </c>
    </row>
    <row r="292" spans="2:31" x14ac:dyDescent="0.25"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</row>
    <row r="294" spans="2:31" x14ac:dyDescent="0.25">
      <c r="C294" t="s">
        <v>22</v>
      </c>
      <c r="L294" t="s">
        <v>23</v>
      </c>
    </row>
    <row r="295" spans="2:31" ht="18.75" x14ac:dyDescent="0.25">
      <c r="B295" s="1"/>
      <c r="C295" s="1"/>
      <c r="D295" s="1"/>
      <c r="E295" s="2"/>
      <c r="F295" s="2"/>
      <c r="G295" s="1"/>
      <c r="H295" s="3" t="s">
        <v>0</v>
      </c>
      <c r="I295" s="2"/>
      <c r="J295" s="2"/>
      <c r="K295" s="2"/>
      <c r="L295" s="2"/>
      <c r="M295" s="1"/>
      <c r="N295" s="2"/>
      <c r="O295" s="2"/>
      <c r="P295" s="2"/>
      <c r="Q295" s="4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2:31" ht="15.75" x14ac:dyDescent="0.25">
      <c r="B296" s="5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4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2:31" x14ac:dyDescent="0.25">
      <c r="B297" s="1"/>
      <c r="C297" s="2"/>
      <c r="D297" s="6"/>
      <c r="E297" s="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4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2:31" ht="15.75" x14ac:dyDescent="0.25">
      <c r="B298" s="7" t="s">
        <v>77</v>
      </c>
      <c r="C298" s="8"/>
      <c r="D298" s="2"/>
      <c r="E298" s="2"/>
      <c r="F298" s="2"/>
      <c r="G298" s="1"/>
      <c r="H298" s="2"/>
      <c r="I298" s="2"/>
      <c r="J298" s="2"/>
      <c r="K298" s="2"/>
      <c r="L298" s="2"/>
      <c r="M298" s="2"/>
      <c r="N298" s="1"/>
      <c r="O298" s="1"/>
      <c r="P298" s="2"/>
      <c r="Q298" s="1"/>
      <c r="R298" s="1"/>
      <c r="S298" s="2" t="s">
        <v>1</v>
      </c>
      <c r="T298" s="1"/>
      <c r="U298" s="1"/>
      <c r="V298" s="1"/>
      <c r="W298" s="1"/>
      <c r="X298" s="1"/>
      <c r="Y298" s="1"/>
      <c r="Z298" s="1"/>
      <c r="AA298" s="1" t="s">
        <v>2</v>
      </c>
      <c r="AB298" s="1"/>
      <c r="AC298" s="1"/>
      <c r="AD298" s="1"/>
      <c r="AE298" s="1"/>
    </row>
    <row r="299" spans="2:31" x14ac:dyDescent="0.25">
      <c r="B299" s="1" t="s">
        <v>27</v>
      </c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4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2:31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9"/>
      <c r="N300" s="2"/>
      <c r="O300" s="2"/>
      <c r="P300" s="2"/>
      <c r="Q300" s="4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2:31" ht="15.75" x14ac:dyDescent="0.25">
      <c r="B301" s="9"/>
      <c r="C301" s="10"/>
      <c r="D301" s="11"/>
      <c r="E301" s="12" t="s">
        <v>3</v>
      </c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4"/>
      <c r="R301" s="11"/>
      <c r="S301" s="11"/>
      <c r="T301" s="11"/>
      <c r="U301" s="15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</row>
    <row r="302" spans="2:31" x14ac:dyDescent="0.25">
      <c r="B302" s="17"/>
      <c r="C302" s="32" t="s">
        <v>4</v>
      </c>
      <c r="D302" s="32"/>
      <c r="E302" s="32"/>
      <c r="F302" s="32"/>
      <c r="G302" s="32"/>
      <c r="H302" s="32"/>
      <c r="I302" s="32"/>
      <c r="J302" s="32"/>
      <c r="K302" s="32"/>
      <c r="L302" s="30"/>
      <c r="M302" s="33" t="s">
        <v>88</v>
      </c>
      <c r="N302" s="32"/>
      <c r="O302" s="32"/>
      <c r="P302" s="32"/>
      <c r="Q302" s="32"/>
      <c r="R302" s="32"/>
      <c r="S302" s="32"/>
      <c r="T302" s="32"/>
      <c r="U302" s="30"/>
      <c r="V302" s="33" t="s">
        <v>89</v>
      </c>
      <c r="W302" s="32"/>
      <c r="X302" s="32"/>
      <c r="Y302" s="32"/>
      <c r="Z302" s="32"/>
      <c r="AA302" s="32"/>
      <c r="AB302" s="32"/>
      <c r="AC302" s="32"/>
      <c r="AD302" s="32"/>
      <c r="AE302" s="30"/>
    </row>
    <row r="303" spans="2:31" ht="36" x14ac:dyDescent="0.25">
      <c r="B303" s="18">
        <v>15</v>
      </c>
      <c r="C303" s="19" t="s">
        <v>5</v>
      </c>
      <c r="D303" s="19" t="s">
        <v>38</v>
      </c>
      <c r="E303" s="19" t="s">
        <v>6</v>
      </c>
      <c r="F303" s="19" t="s">
        <v>39</v>
      </c>
      <c r="G303" s="19" t="s">
        <v>15</v>
      </c>
      <c r="H303" s="19" t="s">
        <v>9</v>
      </c>
      <c r="I303" s="19" t="s">
        <v>10</v>
      </c>
      <c r="J303" s="19" t="s">
        <v>7</v>
      </c>
      <c r="K303" s="19" t="s">
        <v>40</v>
      </c>
      <c r="L303" s="19" t="s">
        <v>41</v>
      </c>
      <c r="M303" s="19" t="s">
        <v>13</v>
      </c>
      <c r="N303" s="20" t="s">
        <v>42</v>
      </c>
      <c r="O303" s="20" t="s">
        <v>28</v>
      </c>
      <c r="P303" s="22" t="s">
        <v>11</v>
      </c>
      <c r="Q303" s="20" t="s">
        <v>8</v>
      </c>
      <c r="R303" s="22" t="s">
        <v>14</v>
      </c>
      <c r="S303" s="20" t="s">
        <v>17</v>
      </c>
      <c r="T303" s="20" t="s">
        <v>16</v>
      </c>
      <c r="U303" s="22" t="s">
        <v>43</v>
      </c>
      <c r="V303" s="20" t="s">
        <v>44</v>
      </c>
      <c r="W303" s="22" t="s">
        <v>18</v>
      </c>
      <c r="X303" s="20" t="s">
        <v>45</v>
      </c>
      <c r="Y303" s="22" t="s">
        <v>46</v>
      </c>
      <c r="Z303" s="20" t="s">
        <v>30</v>
      </c>
      <c r="AA303" s="22" t="s">
        <v>47</v>
      </c>
      <c r="AB303" s="20" t="s">
        <v>36</v>
      </c>
      <c r="AC303" s="19" t="s">
        <v>25</v>
      </c>
      <c r="AD303" s="19" t="s">
        <v>48</v>
      </c>
      <c r="AE303" s="19" t="s">
        <v>49</v>
      </c>
    </row>
    <row r="304" spans="2:31" x14ac:dyDescent="0.25">
      <c r="B304" s="21" t="s">
        <v>59</v>
      </c>
      <c r="C304" s="20"/>
      <c r="D304" s="20"/>
      <c r="E304" s="20"/>
      <c r="F304" s="23">
        <v>500</v>
      </c>
      <c r="G304" s="23"/>
      <c r="H304" s="23">
        <v>200</v>
      </c>
      <c r="I304" s="20"/>
      <c r="J304" s="23"/>
      <c r="K304" s="23"/>
      <c r="L304" s="23"/>
      <c r="M304" s="23"/>
      <c r="N304" s="20"/>
      <c r="O304" s="20">
        <v>1400</v>
      </c>
      <c r="P304" s="20">
        <v>1000</v>
      </c>
      <c r="Q304" s="23"/>
      <c r="R304" s="20"/>
      <c r="S304" s="23"/>
      <c r="T304" s="23"/>
      <c r="U304" s="23">
        <v>200</v>
      </c>
      <c r="V304" s="20"/>
      <c r="W304" s="20"/>
      <c r="X304" s="20"/>
      <c r="Y304" s="23"/>
      <c r="Z304" s="20"/>
      <c r="AA304" s="23"/>
      <c r="AB304" s="23"/>
      <c r="AC304" s="23">
        <v>120</v>
      </c>
      <c r="AD304" s="23"/>
      <c r="AE304" s="23"/>
    </row>
    <row r="305" spans="2:31" x14ac:dyDescent="0.25">
      <c r="B305" s="21" t="s">
        <v>5</v>
      </c>
      <c r="C305" s="20">
        <v>1000</v>
      </c>
      <c r="D305" s="20"/>
      <c r="E305" s="20"/>
      <c r="F305" s="23"/>
      <c r="G305" s="23"/>
      <c r="H305" s="23">
        <v>200</v>
      </c>
      <c r="I305" s="20">
        <v>400</v>
      </c>
      <c r="J305" s="23"/>
      <c r="K305" s="23"/>
      <c r="L305" s="23"/>
      <c r="M305" s="23"/>
      <c r="N305" s="23"/>
      <c r="O305" s="20"/>
      <c r="P305" s="20"/>
      <c r="Q305" s="23"/>
      <c r="R305" s="20"/>
      <c r="S305" s="23"/>
      <c r="T305" s="23"/>
      <c r="U305" s="23">
        <v>300</v>
      </c>
      <c r="V305" s="20">
        <v>100</v>
      </c>
      <c r="W305" s="20"/>
      <c r="X305" s="20"/>
      <c r="Y305" s="23"/>
      <c r="Z305" s="20"/>
      <c r="AA305" s="23"/>
      <c r="AB305" s="23"/>
      <c r="AC305" s="23">
        <v>100</v>
      </c>
      <c r="AD305" s="23"/>
      <c r="AE305" s="23"/>
    </row>
    <row r="306" spans="2:31" x14ac:dyDescent="0.25">
      <c r="B306" s="21" t="s">
        <v>57</v>
      </c>
      <c r="C306" s="20"/>
      <c r="D306" s="20"/>
      <c r="E306" s="20"/>
      <c r="F306" s="23"/>
      <c r="G306" s="23"/>
      <c r="H306" s="23"/>
      <c r="I306" s="20"/>
      <c r="J306" s="23">
        <v>806</v>
      </c>
      <c r="K306" s="23"/>
      <c r="L306" s="23"/>
      <c r="M306" s="23"/>
      <c r="N306" s="23"/>
      <c r="O306" s="20"/>
      <c r="P306" s="20"/>
      <c r="Q306" s="23"/>
      <c r="R306" s="20"/>
      <c r="S306" s="23"/>
      <c r="T306" s="23"/>
      <c r="U306" s="23"/>
      <c r="V306" s="20"/>
      <c r="W306" s="20"/>
      <c r="X306" s="20"/>
      <c r="Y306" s="23"/>
      <c r="Z306" s="20"/>
      <c r="AA306" s="23">
        <v>500</v>
      </c>
      <c r="AB306" s="23"/>
      <c r="AC306" s="23"/>
      <c r="AD306" s="23"/>
      <c r="AE306" s="23"/>
    </row>
    <row r="307" spans="2:31" x14ac:dyDescent="0.25">
      <c r="B307" s="24" t="s">
        <v>46</v>
      </c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</row>
    <row r="308" spans="2:31" x14ac:dyDescent="0.25">
      <c r="B308" s="24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</row>
    <row r="309" spans="2:31" x14ac:dyDescent="0.25">
      <c r="B309" s="25" t="s">
        <v>19</v>
      </c>
      <c r="C309" s="26">
        <f t="shared" ref="C309:AE309" si="28">C304+C305+C306+C307+C308</f>
        <v>1000</v>
      </c>
      <c r="D309" s="26">
        <f t="shared" si="28"/>
        <v>0</v>
      </c>
      <c r="E309" s="26">
        <f t="shared" si="28"/>
        <v>0</v>
      </c>
      <c r="F309" s="26">
        <f t="shared" si="28"/>
        <v>500</v>
      </c>
      <c r="G309" s="26">
        <f t="shared" si="28"/>
        <v>0</v>
      </c>
      <c r="H309" s="26">
        <f t="shared" si="28"/>
        <v>400</v>
      </c>
      <c r="I309" s="26">
        <f t="shared" si="28"/>
        <v>400</v>
      </c>
      <c r="J309" s="26">
        <f t="shared" si="28"/>
        <v>806</v>
      </c>
      <c r="K309" s="26">
        <f t="shared" si="28"/>
        <v>0</v>
      </c>
      <c r="L309" s="26">
        <f t="shared" si="28"/>
        <v>0</v>
      </c>
      <c r="M309" s="26">
        <f t="shared" si="28"/>
        <v>0</v>
      </c>
      <c r="N309" s="26">
        <f t="shared" si="28"/>
        <v>0</v>
      </c>
      <c r="O309" s="26">
        <f t="shared" si="28"/>
        <v>1400</v>
      </c>
      <c r="P309" s="26">
        <f t="shared" si="28"/>
        <v>1000</v>
      </c>
      <c r="Q309" s="26">
        <f t="shared" si="28"/>
        <v>0</v>
      </c>
      <c r="R309" s="26">
        <f t="shared" si="28"/>
        <v>0</v>
      </c>
      <c r="S309" s="26">
        <f t="shared" si="28"/>
        <v>0</v>
      </c>
      <c r="T309" s="26">
        <f t="shared" si="28"/>
        <v>0</v>
      </c>
      <c r="U309" s="26">
        <f t="shared" si="28"/>
        <v>500</v>
      </c>
      <c r="V309" s="26">
        <f t="shared" si="28"/>
        <v>100</v>
      </c>
      <c r="W309" s="26">
        <f t="shared" si="28"/>
        <v>0</v>
      </c>
      <c r="X309" s="26">
        <f t="shared" si="28"/>
        <v>0</v>
      </c>
      <c r="Y309" s="26">
        <f t="shared" si="28"/>
        <v>0</v>
      </c>
      <c r="Z309" s="26">
        <f t="shared" si="28"/>
        <v>0</v>
      </c>
      <c r="AA309" s="26">
        <f t="shared" si="28"/>
        <v>500</v>
      </c>
      <c r="AB309" s="26">
        <f t="shared" si="28"/>
        <v>0</v>
      </c>
      <c r="AC309" s="26">
        <f t="shared" si="28"/>
        <v>220</v>
      </c>
      <c r="AD309" s="26">
        <f t="shared" si="28"/>
        <v>0</v>
      </c>
      <c r="AE309" s="26">
        <f t="shared" si="28"/>
        <v>0</v>
      </c>
    </row>
    <row r="310" spans="2:31" x14ac:dyDescent="0.25">
      <c r="B310" s="24" t="s">
        <v>20</v>
      </c>
      <c r="C310" s="23">
        <v>110</v>
      </c>
      <c r="D310" s="23">
        <v>80</v>
      </c>
      <c r="E310" s="23">
        <v>45</v>
      </c>
      <c r="F310" s="23">
        <v>42</v>
      </c>
      <c r="G310" s="23">
        <v>42</v>
      </c>
      <c r="H310" s="23">
        <v>42</v>
      </c>
      <c r="I310" s="23">
        <v>60</v>
      </c>
      <c r="J310" s="23">
        <v>480</v>
      </c>
      <c r="K310" s="23">
        <v>100</v>
      </c>
      <c r="L310" s="23">
        <v>55</v>
      </c>
      <c r="M310" s="23">
        <v>80</v>
      </c>
      <c r="N310" s="23">
        <v>60</v>
      </c>
      <c r="O310" s="23">
        <v>310</v>
      </c>
      <c r="P310" s="23">
        <v>420</v>
      </c>
      <c r="Q310" s="23">
        <v>220</v>
      </c>
      <c r="R310" s="23">
        <v>330</v>
      </c>
      <c r="S310" s="23">
        <v>260</v>
      </c>
      <c r="T310" s="23">
        <v>275</v>
      </c>
      <c r="U310" s="23">
        <v>600</v>
      </c>
      <c r="V310" s="23">
        <v>180</v>
      </c>
      <c r="W310" s="23">
        <v>1200</v>
      </c>
      <c r="X310" s="23">
        <v>160</v>
      </c>
      <c r="Y310" s="23">
        <v>180</v>
      </c>
      <c r="Z310" s="23">
        <v>150</v>
      </c>
      <c r="AA310" s="23">
        <v>70</v>
      </c>
      <c r="AB310" s="23">
        <v>56</v>
      </c>
      <c r="AC310" s="23">
        <v>15</v>
      </c>
      <c r="AD310" s="23">
        <v>242</v>
      </c>
      <c r="AE310" s="23"/>
    </row>
    <row r="311" spans="2:31" x14ac:dyDescent="0.25">
      <c r="B311" s="25" t="s">
        <v>21</v>
      </c>
      <c r="C311" s="26">
        <f>C309*C310/1000</f>
        <v>110</v>
      </c>
      <c r="D311" s="26">
        <f t="shared" ref="D311:AE311" si="29">D309*D310/1000</f>
        <v>0</v>
      </c>
      <c r="E311" s="26">
        <f t="shared" si="29"/>
        <v>0</v>
      </c>
      <c r="F311" s="26">
        <f t="shared" si="29"/>
        <v>21</v>
      </c>
      <c r="G311" s="26">
        <f t="shared" si="29"/>
        <v>0</v>
      </c>
      <c r="H311" s="26">
        <f t="shared" si="29"/>
        <v>16.8</v>
      </c>
      <c r="I311" s="26">
        <f t="shared" si="29"/>
        <v>24</v>
      </c>
      <c r="J311" s="26">
        <f t="shared" si="29"/>
        <v>386.88</v>
      </c>
      <c r="K311" s="26">
        <f t="shared" si="29"/>
        <v>0</v>
      </c>
      <c r="L311" s="26">
        <f t="shared" si="29"/>
        <v>0</v>
      </c>
      <c r="M311" s="26">
        <f t="shared" si="29"/>
        <v>0</v>
      </c>
      <c r="N311" s="26">
        <f t="shared" si="29"/>
        <v>0</v>
      </c>
      <c r="O311" s="26">
        <f t="shared" si="29"/>
        <v>434</v>
      </c>
      <c r="P311" s="26">
        <f t="shared" si="29"/>
        <v>420</v>
      </c>
      <c r="Q311" s="26">
        <f t="shared" si="29"/>
        <v>0</v>
      </c>
      <c r="R311" s="26">
        <f t="shared" si="29"/>
        <v>0</v>
      </c>
      <c r="S311" s="26">
        <f t="shared" si="29"/>
        <v>0</v>
      </c>
      <c r="T311" s="26">
        <f t="shared" si="29"/>
        <v>0</v>
      </c>
      <c r="U311" s="26">
        <f t="shared" si="29"/>
        <v>300</v>
      </c>
      <c r="V311" s="26">
        <f t="shared" si="29"/>
        <v>18</v>
      </c>
      <c r="W311" s="26">
        <f t="shared" si="29"/>
        <v>0</v>
      </c>
      <c r="X311" s="26">
        <f t="shared" si="29"/>
        <v>0</v>
      </c>
      <c r="Y311" s="26">
        <f t="shared" si="29"/>
        <v>0</v>
      </c>
      <c r="Z311" s="26">
        <f t="shared" si="29"/>
        <v>0</v>
      </c>
      <c r="AA311" s="26">
        <f t="shared" si="29"/>
        <v>35</v>
      </c>
      <c r="AB311" s="26">
        <f t="shared" si="29"/>
        <v>0</v>
      </c>
      <c r="AC311" s="26">
        <f t="shared" si="29"/>
        <v>3.3</v>
      </c>
      <c r="AD311" s="26">
        <f t="shared" si="29"/>
        <v>0</v>
      </c>
      <c r="AE311" s="26">
        <f t="shared" si="29"/>
        <v>0</v>
      </c>
    </row>
    <row r="312" spans="2:31" x14ac:dyDescent="0.25"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</row>
    <row r="314" spans="2:31" x14ac:dyDescent="0.25">
      <c r="C314" t="s">
        <v>22</v>
      </c>
      <c r="L314" t="s">
        <v>23</v>
      </c>
    </row>
    <row r="316" spans="2:31" ht="18.75" x14ac:dyDescent="0.25">
      <c r="B316" s="1"/>
      <c r="C316" s="1"/>
      <c r="D316" s="1"/>
      <c r="E316" s="2"/>
      <c r="F316" s="2"/>
      <c r="G316" s="1"/>
      <c r="H316" s="3" t="s">
        <v>0</v>
      </c>
      <c r="I316" s="2"/>
      <c r="J316" s="2"/>
      <c r="K316" s="2"/>
      <c r="L316" s="2"/>
      <c r="M316" s="1"/>
      <c r="N316" s="2"/>
      <c r="O316" s="2"/>
      <c r="P316" s="2"/>
      <c r="Q316" s="4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2:31" ht="15.75" x14ac:dyDescent="0.25">
      <c r="B317" s="5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4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2:31" x14ac:dyDescent="0.25">
      <c r="B318" s="1"/>
      <c r="C318" s="2"/>
      <c r="D318" s="6"/>
      <c r="E318" s="6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4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2:31" ht="15.75" x14ac:dyDescent="0.25">
      <c r="B319" s="7" t="s">
        <v>78</v>
      </c>
      <c r="C319" s="8"/>
      <c r="D319" s="2"/>
      <c r="E319" s="2"/>
      <c r="F319" s="2"/>
      <c r="G319" s="1"/>
      <c r="H319" s="2"/>
      <c r="I319" s="2"/>
      <c r="J319" s="2"/>
      <c r="K319" s="2"/>
      <c r="L319" s="2"/>
      <c r="M319" s="2"/>
      <c r="N319" s="1"/>
      <c r="O319" s="1"/>
      <c r="P319" s="2"/>
      <c r="Q319" s="1"/>
      <c r="R319" s="1"/>
      <c r="S319" s="2" t="s">
        <v>1</v>
      </c>
      <c r="T319" s="1"/>
      <c r="U319" s="1"/>
      <c r="V319" s="1"/>
      <c r="W319" s="1"/>
      <c r="X319" s="1"/>
      <c r="Y319" s="1"/>
      <c r="Z319" s="1"/>
      <c r="AA319" s="1" t="s">
        <v>2</v>
      </c>
      <c r="AB319" s="1"/>
      <c r="AC319" s="1"/>
      <c r="AD319" s="1"/>
      <c r="AE319" s="1"/>
    </row>
    <row r="320" spans="2:31" x14ac:dyDescent="0.25">
      <c r="B320" s="1" t="s">
        <v>31</v>
      </c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4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2:31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9"/>
      <c r="N321" s="2"/>
      <c r="O321" s="2"/>
      <c r="P321" s="2"/>
      <c r="Q321" s="4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2:31" ht="15.75" x14ac:dyDescent="0.25">
      <c r="B322" s="9"/>
      <c r="C322" s="10"/>
      <c r="D322" s="11"/>
      <c r="E322" s="12" t="s">
        <v>3</v>
      </c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4"/>
      <c r="R322" s="11"/>
      <c r="S322" s="11"/>
      <c r="T322" s="11"/>
      <c r="U322" s="15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</row>
    <row r="323" spans="2:31" x14ac:dyDescent="0.25">
      <c r="B323" s="17"/>
      <c r="C323" s="30" t="s">
        <v>4</v>
      </c>
      <c r="D323" s="31"/>
      <c r="E323" s="31"/>
      <c r="F323" s="31"/>
      <c r="G323" s="31"/>
      <c r="H323" s="31"/>
      <c r="I323" s="31"/>
      <c r="J323" s="31"/>
      <c r="K323" s="31"/>
      <c r="L323" s="31"/>
      <c r="M323" s="31" t="s">
        <v>60</v>
      </c>
      <c r="N323" s="31"/>
      <c r="O323" s="31"/>
      <c r="P323" s="31"/>
      <c r="Q323" s="31"/>
      <c r="R323" s="31"/>
      <c r="S323" s="31"/>
      <c r="T323" s="31"/>
      <c r="U323" s="31"/>
      <c r="V323" s="30" t="s">
        <v>61</v>
      </c>
      <c r="W323" s="31"/>
      <c r="X323" s="31"/>
      <c r="Y323" s="31"/>
      <c r="Z323" s="31"/>
      <c r="AA323" s="31"/>
      <c r="AB323" s="31"/>
      <c r="AC323" s="31"/>
      <c r="AD323" s="31"/>
      <c r="AE323" s="31"/>
    </row>
    <row r="324" spans="2:31" ht="36" x14ac:dyDescent="0.25">
      <c r="B324" s="18">
        <v>16</v>
      </c>
      <c r="C324" s="19" t="s">
        <v>5</v>
      </c>
      <c r="D324" s="19" t="s">
        <v>38</v>
      </c>
      <c r="E324" s="19" t="s">
        <v>6</v>
      </c>
      <c r="F324" s="19" t="s">
        <v>39</v>
      </c>
      <c r="G324" s="19" t="s">
        <v>15</v>
      </c>
      <c r="H324" s="19" t="s">
        <v>9</v>
      </c>
      <c r="I324" s="19" t="s">
        <v>10</v>
      </c>
      <c r="J324" s="19" t="s">
        <v>7</v>
      </c>
      <c r="K324" s="19" t="s">
        <v>40</v>
      </c>
      <c r="L324" s="19" t="s">
        <v>41</v>
      </c>
      <c r="M324" s="19" t="s">
        <v>13</v>
      </c>
      <c r="N324" s="20" t="s">
        <v>42</v>
      </c>
      <c r="O324" s="20" t="s">
        <v>28</v>
      </c>
      <c r="P324" s="22" t="s">
        <v>11</v>
      </c>
      <c r="Q324" s="20" t="s">
        <v>8</v>
      </c>
      <c r="R324" s="22" t="s">
        <v>14</v>
      </c>
      <c r="S324" s="20" t="s">
        <v>17</v>
      </c>
      <c r="T324" s="20" t="s">
        <v>16</v>
      </c>
      <c r="U324" s="22" t="s">
        <v>43</v>
      </c>
      <c r="V324" s="20" t="s">
        <v>44</v>
      </c>
      <c r="W324" s="22" t="s">
        <v>18</v>
      </c>
      <c r="X324" s="20" t="s">
        <v>45</v>
      </c>
      <c r="Y324" s="22" t="s">
        <v>46</v>
      </c>
      <c r="Z324" s="20" t="s">
        <v>30</v>
      </c>
      <c r="AA324" s="22" t="s">
        <v>47</v>
      </c>
      <c r="AB324" s="20" t="s">
        <v>36</v>
      </c>
      <c r="AC324" s="19" t="s">
        <v>25</v>
      </c>
      <c r="AD324" s="19" t="s">
        <v>48</v>
      </c>
      <c r="AE324" s="19" t="s">
        <v>49</v>
      </c>
    </row>
    <row r="325" spans="2:31" x14ac:dyDescent="0.25">
      <c r="B325" s="21" t="s">
        <v>63</v>
      </c>
      <c r="C325" s="20"/>
      <c r="D325" s="20"/>
      <c r="E325" s="20"/>
      <c r="F325" s="23">
        <v>1000</v>
      </c>
      <c r="G325" s="23"/>
      <c r="H325" s="23">
        <v>400</v>
      </c>
      <c r="I325" s="20">
        <v>400</v>
      </c>
      <c r="J325" s="23"/>
      <c r="K325" s="23"/>
      <c r="L325" s="23"/>
      <c r="M325" s="23">
        <v>500</v>
      </c>
      <c r="N325" s="20"/>
      <c r="O325" s="20"/>
      <c r="P325" s="20"/>
      <c r="Q325" s="23">
        <v>1500</v>
      </c>
      <c r="R325" s="20"/>
      <c r="S325" s="23">
        <v>195</v>
      </c>
      <c r="T325" s="23">
        <v>550</v>
      </c>
      <c r="U325" s="23">
        <v>200</v>
      </c>
      <c r="V325" s="20">
        <v>100</v>
      </c>
      <c r="W325" s="20"/>
      <c r="X325" s="20"/>
      <c r="Y325" s="23"/>
      <c r="Z325" s="20"/>
      <c r="AA325" s="23"/>
      <c r="AB325" s="23"/>
      <c r="AC325" s="23">
        <v>150</v>
      </c>
      <c r="AD325" s="23"/>
      <c r="AE325" s="23"/>
    </row>
    <row r="326" spans="2:31" ht="24" x14ac:dyDescent="0.25">
      <c r="B326" s="21" t="s">
        <v>64</v>
      </c>
      <c r="C326" s="20"/>
      <c r="D326" s="20"/>
      <c r="E326" s="20"/>
      <c r="F326" s="23">
        <v>1500</v>
      </c>
      <c r="G326" s="23"/>
      <c r="H326" s="23">
        <v>200</v>
      </c>
      <c r="I326" s="20"/>
      <c r="J326" s="23"/>
      <c r="K326" s="23"/>
      <c r="L326" s="23"/>
      <c r="M326" s="23"/>
      <c r="N326" s="23"/>
      <c r="O326" s="20"/>
      <c r="P326" s="20">
        <v>1500</v>
      </c>
      <c r="Q326" s="23"/>
      <c r="R326" s="20"/>
      <c r="S326" s="23"/>
      <c r="T326" s="23"/>
      <c r="U326" s="23">
        <v>200</v>
      </c>
      <c r="V326" s="20">
        <v>100</v>
      </c>
      <c r="W326" s="20"/>
      <c r="X326" s="20"/>
      <c r="Y326" s="23"/>
      <c r="Z326" s="20"/>
      <c r="AA326" s="23"/>
      <c r="AB326" s="23"/>
      <c r="AC326" s="23">
        <v>150</v>
      </c>
      <c r="AD326" s="23"/>
      <c r="AE326" s="23"/>
    </row>
    <row r="327" spans="2:31" x14ac:dyDescent="0.25">
      <c r="B327" s="21" t="s">
        <v>36</v>
      </c>
      <c r="C327" s="20"/>
      <c r="D327" s="20"/>
      <c r="E327" s="20"/>
      <c r="F327" s="23"/>
      <c r="G327" s="23"/>
      <c r="H327" s="23"/>
      <c r="I327" s="20"/>
      <c r="J327" s="23"/>
      <c r="K327" s="23"/>
      <c r="L327" s="23"/>
      <c r="M327" s="23"/>
      <c r="N327" s="23"/>
      <c r="O327" s="20"/>
      <c r="P327" s="20"/>
      <c r="Q327" s="23"/>
      <c r="R327" s="20"/>
      <c r="S327" s="23"/>
      <c r="T327" s="23"/>
      <c r="U327" s="23"/>
      <c r="V327" s="20"/>
      <c r="W327" s="20"/>
      <c r="X327" s="20"/>
      <c r="Y327" s="23"/>
      <c r="Z327" s="20"/>
      <c r="AA327" s="23"/>
      <c r="AB327" s="23">
        <v>1500</v>
      </c>
      <c r="AC327" s="23"/>
      <c r="AD327" s="23"/>
      <c r="AE327" s="23"/>
    </row>
    <row r="328" spans="2:31" x14ac:dyDescent="0.25">
      <c r="B328" s="24" t="s">
        <v>52</v>
      </c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>
        <v>100</v>
      </c>
      <c r="X328" s="23"/>
      <c r="Y328" s="23"/>
      <c r="Z328" s="23"/>
      <c r="AA328" s="23">
        <v>500</v>
      </c>
      <c r="AB328" s="23"/>
      <c r="AC328" s="23"/>
      <c r="AD328" s="23"/>
      <c r="AE328" s="23"/>
    </row>
    <row r="329" spans="2:31" x14ac:dyDescent="0.25">
      <c r="B329" s="24" t="s">
        <v>65</v>
      </c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>
        <v>2000</v>
      </c>
      <c r="Y329" s="23"/>
      <c r="Z329" s="23"/>
      <c r="AA329" s="23"/>
      <c r="AB329" s="23"/>
      <c r="AC329" s="23"/>
      <c r="AD329" s="23"/>
      <c r="AE329" s="23"/>
    </row>
    <row r="330" spans="2:31" x14ac:dyDescent="0.25">
      <c r="B330" s="25" t="s">
        <v>19</v>
      </c>
      <c r="C330" s="26">
        <f t="shared" ref="C330:AE330" si="30">C325+C326+C327+C328+C329</f>
        <v>0</v>
      </c>
      <c r="D330" s="26">
        <f t="shared" si="30"/>
        <v>0</v>
      </c>
      <c r="E330" s="26">
        <f t="shared" si="30"/>
        <v>0</v>
      </c>
      <c r="F330" s="26">
        <f t="shared" si="30"/>
        <v>2500</v>
      </c>
      <c r="G330" s="26">
        <f t="shared" si="30"/>
        <v>0</v>
      </c>
      <c r="H330" s="26">
        <f t="shared" si="30"/>
        <v>600</v>
      </c>
      <c r="I330" s="26">
        <f t="shared" si="30"/>
        <v>400</v>
      </c>
      <c r="J330" s="26">
        <f t="shared" si="30"/>
        <v>0</v>
      </c>
      <c r="K330" s="26">
        <f t="shared" si="30"/>
        <v>0</v>
      </c>
      <c r="L330" s="26">
        <f t="shared" si="30"/>
        <v>0</v>
      </c>
      <c r="M330" s="26">
        <f t="shared" si="30"/>
        <v>500</v>
      </c>
      <c r="N330" s="26">
        <f t="shared" si="30"/>
        <v>0</v>
      </c>
      <c r="O330" s="26">
        <f t="shared" si="30"/>
        <v>0</v>
      </c>
      <c r="P330" s="26">
        <f t="shared" si="30"/>
        <v>1500</v>
      </c>
      <c r="Q330" s="26">
        <f t="shared" si="30"/>
        <v>1500</v>
      </c>
      <c r="R330" s="26">
        <f t="shared" si="30"/>
        <v>0</v>
      </c>
      <c r="S330" s="26">
        <f t="shared" si="30"/>
        <v>195</v>
      </c>
      <c r="T330" s="26">
        <f t="shared" si="30"/>
        <v>550</v>
      </c>
      <c r="U330" s="26">
        <f t="shared" si="30"/>
        <v>400</v>
      </c>
      <c r="V330" s="26">
        <f t="shared" si="30"/>
        <v>200</v>
      </c>
      <c r="W330" s="26">
        <f t="shared" si="30"/>
        <v>100</v>
      </c>
      <c r="X330" s="26">
        <f t="shared" si="30"/>
        <v>2000</v>
      </c>
      <c r="Y330" s="26">
        <f t="shared" si="30"/>
        <v>0</v>
      </c>
      <c r="Z330" s="26">
        <f t="shared" si="30"/>
        <v>0</v>
      </c>
      <c r="AA330" s="26">
        <f t="shared" si="30"/>
        <v>500</v>
      </c>
      <c r="AB330" s="26">
        <f t="shared" si="30"/>
        <v>1500</v>
      </c>
      <c r="AC330" s="26">
        <f t="shared" si="30"/>
        <v>300</v>
      </c>
      <c r="AD330" s="26">
        <f t="shared" si="30"/>
        <v>0</v>
      </c>
      <c r="AE330" s="26">
        <f t="shared" si="30"/>
        <v>0</v>
      </c>
    </row>
    <row r="331" spans="2:31" x14ac:dyDescent="0.25">
      <c r="B331" s="24" t="s">
        <v>20</v>
      </c>
      <c r="C331" s="23">
        <v>110</v>
      </c>
      <c r="D331" s="23">
        <v>80</v>
      </c>
      <c r="E331" s="23">
        <v>45</v>
      </c>
      <c r="F331" s="23">
        <v>42</v>
      </c>
      <c r="G331" s="23">
        <v>42</v>
      </c>
      <c r="H331" s="23">
        <v>42</v>
      </c>
      <c r="I331" s="23">
        <v>60</v>
      </c>
      <c r="J331" s="23">
        <v>480</v>
      </c>
      <c r="K331" s="23">
        <v>100</v>
      </c>
      <c r="L331" s="23">
        <v>55</v>
      </c>
      <c r="M331" s="23">
        <v>80</v>
      </c>
      <c r="N331" s="23">
        <v>60</v>
      </c>
      <c r="O331" s="23">
        <v>110</v>
      </c>
      <c r="P331" s="23">
        <v>420</v>
      </c>
      <c r="Q331" s="23">
        <v>220</v>
      </c>
      <c r="R331" s="23">
        <v>330</v>
      </c>
      <c r="S331" s="23">
        <v>260</v>
      </c>
      <c r="T331" s="23">
        <v>275</v>
      </c>
      <c r="U331" s="23">
        <v>600</v>
      </c>
      <c r="V331" s="23">
        <v>180</v>
      </c>
      <c r="W331" s="23">
        <v>1200</v>
      </c>
      <c r="X331" s="23">
        <v>160</v>
      </c>
      <c r="Y331" s="23">
        <v>180</v>
      </c>
      <c r="Z331" s="23">
        <v>150</v>
      </c>
      <c r="AA331" s="23">
        <v>70</v>
      </c>
      <c r="AB331" s="23">
        <v>56</v>
      </c>
      <c r="AC331" s="23">
        <v>15</v>
      </c>
      <c r="AD331" s="23">
        <v>242</v>
      </c>
      <c r="AE331" s="23"/>
    </row>
    <row r="332" spans="2:31" x14ac:dyDescent="0.25">
      <c r="B332" s="25" t="s">
        <v>21</v>
      </c>
      <c r="C332" s="26">
        <f>C330*C331/1000</f>
        <v>0</v>
      </c>
      <c r="D332" s="26">
        <f t="shared" ref="D332:AE332" si="31">D330*D331/1000</f>
        <v>0</v>
      </c>
      <c r="E332" s="26">
        <f t="shared" si="31"/>
        <v>0</v>
      </c>
      <c r="F332" s="26">
        <f t="shared" si="31"/>
        <v>105</v>
      </c>
      <c r="G332" s="26">
        <f t="shared" si="31"/>
        <v>0</v>
      </c>
      <c r="H332" s="26">
        <f t="shared" si="31"/>
        <v>25.2</v>
      </c>
      <c r="I332" s="26">
        <f t="shared" si="31"/>
        <v>24</v>
      </c>
      <c r="J332" s="26">
        <f t="shared" si="31"/>
        <v>0</v>
      </c>
      <c r="K332" s="26">
        <f t="shared" si="31"/>
        <v>0</v>
      </c>
      <c r="L332" s="26">
        <f t="shared" si="31"/>
        <v>0</v>
      </c>
      <c r="M332" s="26">
        <f t="shared" si="31"/>
        <v>40</v>
      </c>
      <c r="N332" s="26">
        <f t="shared" si="31"/>
        <v>0</v>
      </c>
      <c r="O332" s="26">
        <f t="shared" si="31"/>
        <v>0</v>
      </c>
      <c r="P332" s="26">
        <f t="shared" si="31"/>
        <v>630</v>
      </c>
      <c r="Q332" s="26">
        <f t="shared" si="31"/>
        <v>330</v>
      </c>
      <c r="R332" s="26">
        <f t="shared" si="31"/>
        <v>0</v>
      </c>
      <c r="S332" s="26">
        <f t="shared" si="31"/>
        <v>50.7</v>
      </c>
      <c r="T332" s="26">
        <f t="shared" si="31"/>
        <v>151.25</v>
      </c>
      <c r="U332" s="26">
        <f t="shared" si="31"/>
        <v>240</v>
      </c>
      <c r="V332" s="26">
        <f t="shared" si="31"/>
        <v>36</v>
      </c>
      <c r="W332" s="26">
        <f t="shared" si="31"/>
        <v>120</v>
      </c>
      <c r="X332" s="26">
        <f t="shared" si="31"/>
        <v>320</v>
      </c>
      <c r="Y332" s="26">
        <f t="shared" si="31"/>
        <v>0</v>
      </c>
      <c r="Z332" s="26">
        <f t="shared" si="31"/>
        <v>0</v>
      </c>
      <c r="AA332" s="26">
        <f t="shared" si="31"/>
        <v>35</v>
      </c>
      <c r="AB332" s="26">
        <f t="shared" si="31"/>
        <v>84</v>
      </c>
      <c r="AC332" s="26">
        <f t="shared" si="31"/>
        <v>4.5</v>
      </c>
      <c r="AD332" s="26">
        <f t="shared" si="31"/>
        <v>0</v>
      </c>
      <c r="AE332" s="26">
        <f t="shared" si="31"/>
        <v>0</v>
      </c>
    </row>
    <row r="333" spans="2:31" x14ac:dyDescent="0.25"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</row>
    <row r="335" spans="2:31" x14ac:dyDescent="0.25">
      <c r="C335" t="s">
        <v>22</v>
      </c>
      <c r="L335" t="s">
        <v>23</v>
      </c>
    </row>
    <row r="337" spans="2:31" ht="18.75" x14ac:dyDescent="0.25">
      <c r="B337" s="1"/>
      <c r="C337" s="1"/>
      <c r="D337" s="1"/>
      <c r="E337" s="2"/>
      <c r="F337" s="2"/>
      <c r="G337" s="1"/>
      <c r="H337" s="3" t="s">
        <v>0</v>
      </c>
      <c r="I337" s="2"/>
      <c r="J337" s="2"/>
      <c r="K337" s="2"/>
      <c r="L337" s="2"/>
      <c r="M337" s="1"/>
      <c r="N337" s="2"/>
      <c r="O337" s="2"/>
      <c r="P337" s="2"/>
      <c r="Q337" s="4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2:31" ht="15.75" x14ac:dyDescent="0.25">
      <c r="B338" s="5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4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2:31" x14ac:dyDescent="0.25">
      <c r="B339" s="1"/>
      <c r="C339" s="2"/>
      <c r="D339" s="6"/>
      <c r="E339" s="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4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2:31" ht="15.75" x14ac:dyDescent="0.25">
      <c r="B340" s="7" t="s">
        <v>79</v>
      </c>
      <c r="C340" s="8"/>
      <c r="D340" s="2"/>
      <c r="E340" s="2"/>
      <c r="F340" s="2"/>
      <c r="G340" s="1"/>
      <c r="H340" s="2"/>
      <c r="I340" s="2"/>
      <c r="J340" s="2"/>
      <c r="K340" s="2"/>
      <c r="L340" s="2"/>
      <c r="M340" s="2"/>
      <c r="N340" s="1"/>
      <c r="O340" s="1"/>
      <c r="P340" s="2"/>
      <c r="Q340" s="1"/>
      <c r="R340" s="1"/>
      <c r="S340" s="2" t="s">
        <v>1</v>
      </c>
      <c r="T340" s="1"/>
      <c r="U340" s="1"/>
      <c r="V340" s="1"/>
      <c r="W340" s="1"/>
      <c r="X340" s="1"/>
      <c r="Y340" s="1"/>
      <c r="Z340" s="1"/>
      <c r="AA340" s="1" t="s">
        <v>2</v>
      </c>
      <c r="AB340" s="1"/>
      <c r="AC340" s="1"/>
      <c r="AD340" s="1"/>
      <c r="AE340" s="1"/>
    </row>
    <row r="341" spans="2:31" x14ac:dyDescent="0.25">
      <c r="B341" s="1" t="s">
        <v>32</v>
      </c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4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2:31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9"/>
      <c r="N342" s="2"/>
      <c r="O342" s="2"/>
      <c r="P342" s="2"/>
      <c r="Q342" s="4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2:31" ht="15.75" x14ac:dyDescent="0.25">
      <c r="B343" s="9"/>
      <c r="C343" s="10"/>
      <c r="D343" s="11"/>
      <c r="E343" s="12" t="s">
        <v>3</v>
      </c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4"/>
      <c r="R343" s="11"/>
      <c r="S343" s="11"/>
      <c r="T343" s="11"/>
      <c r="U343" s="15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</row>
    <row r="344" spans="2:31" x14ac:dyDescent="0.25">
      <c r="B344" s="17"/>
      <c r="C344" s="30" t="s">
        <v>4</v>
      </c>
      <c r="D344" s="31"/>
      <c r="E344" s="31"/>
      <c r="F344" s="31"/>
      <c r="G344" s="31"/>
      <c r="H344" s="31"/>
      <c r="I344" s="31"/>
      <c r="J344" s="31"/>
      <c r="K344" s="31"/>
      <c r="L344" s="31"/>
      <c r="M344" s="31" t="s">
        <v>60</v>
      </c>
      <c r="N344" s="31"/>
      <c r="O344" s="31"/>
      <c r="P344" s="31"/>
      <c r="Q344" s="31"/>
      <c r="R344" s="31"/>
      <c r="S344" s="31"/>
      <c r="T344" s="31"/>
      <c r="U344" s="31"/>
      <c r="V344" s="30" t="s">
        <v>61</v>
      </c>
      <c r="W344" s="31"/>
      <c r="X344" s="31"/>
      <c r="Y344" s="31"/>
      <c r="Z344" s="31"/>
      <c r="AA344" s="31"/>
      <c r="AB344" s="31"/>
      <c r="AC344" s="31"/>
      <c r="AD344" s="31"/>
      <c r="AE344" s="31"/>
    </row>
    <row r="345" spans="2:31" ht="36" x14ac:dyDescent="0.25">
      <c r="B345" s="18">
        <v>17</v>
      </c>
      <c r="C345" s="19" t="s">
        <v>5</v>
      </c>
      <c r="D345" s="19" t="s">
        <v>38</v>
      </c>
      <c r="E345" s="19" t="s">
        <v>6</v>
      </c>
      <c r="F345" s="19" t="s">
        <v>39</v>
      </c>
      <c r="G345" s="19" t="s">
        <v>15</v>
      </c>
      <c r="H345" s="19" t="s">
        <v>9</v>
      </c>
      <c r="I345" s="19" t="s">
        <v>10</v>
      </c>
      <c r="J345" s="19" t="s">
        <v>7</v>
      </c>
      <c r="K345" s="19" t="s">
        <v>40</v>
      </c>
      <c r="L345" s="19" t="s">
        <v>41</v>
      </c>
      <c r="M345" s="19" t="s">
        <v>13</v>
      </c>
      <c r="N345" s="20" t="s">
        <v>42</v>
      </c>
      <c r="O345" s="20" t="s">
        <v>28</v>
      </c>
      <c r="P345" s="22" t="s">
        <v>11</v>
      </c>
      <c r="Q345" s="20" t="s">
        <v>8</v>
      </c>
      <c r="R345" s="22" t="s">
        <v>14</v>
      </c>
      <c r="S345" s="20" t="s">
        <v>17</v>
      </c>
      <c r="T345" s="20" t="s">
        <v>16</v>
      </c>
      <c r="U345" s="22" t="s">
        <v>43</v>
      </c>
      <c r="V345" s="20" t="s">
        <v>44</v>
      </c>
      <c r="W345" s="22" t="s">
        <v>18</v>
      </c>
      <c r="X345" s="20" t="s">
        <v>45</v>
      </c>
      <c r="Y345" s="22" t="s">
        <v>46</v>
      </c>
      <c r="Z345" s="20" t="s">
        <v>30</v>
      </c>
      <c r="AA345" s="22" t="s">
        <v>47</v>
      </c>
      <c r="AB345" s="20" t="s">
        <v>36</v>
      </c>
      <c r="AC345" s="19" t="s">
        <v>25</v>
      </c>
      <c r="AD345" s="19" t="s">
        <v>48</v>
      </c>
      <c r="AE345" s="19" t="s">
        <v>49</v>
      </c>
    </row>
    <row r="346" spans="2:31" x14ac:dyDescent="0.25">
      <c r="B346" s="21" t="s">
        <v>67</v>
      </c>
      <c r="C346" s="20"/>
      <c r="D346" s="20"/>
      <c r="E346" s="20"/>
      <c r="F346" s="23"/>
      <c r="G346" s="23"/>
      <c r="H346" s="23"/>
      <c r="I346" s="20"/>
      <c r="J346" s="23"/>
      <c r="K346" s="23">
        <v>3000</v>
      </c>
      <c r="L346" s="23">
        <v>500</v>
      </c>
      <c r="M346" s="23">
        <v>500</v>
      </c>
      <c r="N346" s="20"/>
      <c r="O346" s="20"/>
      <c r="P346" s="20"/>
      <c r="Q346" s="23"/>
      <c r="R346" s="20"/>
      <c r="S346" s="23"/>
      <c r="T346" s="23"/>
      <c r="U346" s="23">
        <v>200</v>
      </c>
      <c r="V346" s="20"/>
      <c r="W346" s="20"/>
      <c r="X346" s="20"/>
      <c r="Y346" s="23"/>
      <c r="Z346" s="20"/>
      <c r="AA346" s="23">
        <v>200</v>
      </c>
      <c r="AB346" s="23"/>
      <c r="AC346" s="23">
        <v>150</v>
      </c>
      <c r="AD346" s="23"/>
      <c r="AE346" s="23"/>
    </row>
    <row r="347" spans="2:31" x14ac:dyDescent="0.25">
      <c r="B347" s="21" t="s">
        <v>68</v>
      </c>
      <c r="C347" s="20"/>
      <c r="D347" s="20"/>
      <c r="E347" s="20"/>
      <c r="F347" s="23"/>
      <c r="G347" s="23"/>
      <c r="H347" s="23">
        <v>400</v>
      </c>
      <c r="I347" s="20">
        <v>500</v>
      </c>
      <c r="J347" s="23"/>
      <c r="K347" s="23"/>
      <c r="L347" s="23"/>
      <c r="M347" s="23"/>
      <c r="N347" s="23">
        <v>2000</v>
      </c>
      <c r="O347" s="20"/>
      <c r="P347" s="20"/>
      <c r="Q347" s="23">
        <v>1500</v>
      </c>
      <c r="R347" s="20"/>
      <c r="S347" s="23"/>
      <c r="T347" s="23"/>
      <c r="U347" s="23">
        <v>200</v>
      </c>
      <c r="V347" s="20">
        <v>100</v>
      </c>
      <c r="W347" s="20"/>
      <c r="X347" s="20"/>
      <c r="Y347" s="23"/>
      <c r="Z347" s="20"/>
      <c r="AA347" s="23"/>
      <c r="AB347" s="23"/>
      <c r="AC347" s="23">
        <v>150</v>
      </c>
      <c r="AD347" s="23"/>
      <c r="AE347" s="23"/>
    </row>
    <row r="348" spans="2:31" x14ac:dyDescent="0.25">
      <c r="B348" s="21" t="s">
        <v>36</v>
      </c>
      <c r="C348" s="20"/>
      <c r="D348" s="20"/>
      <c r="E348" s="20"/>
      <c r="F348" s="23"/>
      <c r="G348" s="23"/>
      <c r="H348" s="23"/>
      <c r="I348" s="20"/>
      <c r="J348" s="23"/>
      <c r="K348" s="23"/>
      <c r="L348" s="23"/>
      <c r="M348" s="23"/>
      <c r="N348" s="23"/>
      <c r="O348" s="20"/>
      <c r="P348" s="20"/>
      <c r="Q348" s="23"/>
      <c r="R348" s="20"/>
      <c r="S348" s="23"/>
      <c r="T348" s="23"/>
      <c r="U348" s="23"/>
      <c r="V348" s="20"/>
      <c r="W348" s="20"/>
      <c r="X348" s="20"/>
      <c r="Y348" s="23"/>
      <c r="Z348" s="20"/>
      <c r="AA348" s="23"/>
      <c r="AB348" s="23">
        <v>1500</v>
      </c>
      <c r="AC348" s="23"/>
      <c r="AD348" s="23"/>
      <c r="AE348" s="23"/>
    </row>
    <row r="349" spans="2:31" x14ac:dyDescent="0.25">
      <c r="B349" s="24" t="s">
        <v>57</v>
      </c>
      <c r="C349" s="23"/>
      <c r="D349" s="23"/>
      <c r="E349" s="23"/>
      <c r="F349" s="23"/>
      <c r="G349" s="23"/>
      <c r="H349" s="23"/>
      <c r="I349" s="23"/>
      <c r="J349" s="23">
        <v>1325</v>
      </c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>
        <v>500</v>
      </c>
      <c r="AB349" s="23"/>
      <c r="AC349" s="23"/>
      <c r="AD349" s="23"/>
      <c r="AE349" s="23"/>
    </row>
    <row r="350" spans="2:31" x14ac:dyDescent="0.25">
      <c r="B350" s="24" t="s">
        <v>65</v>
      </c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>
        <v>2000</v>
      </c>
      <c r="AA350" s="23"/>
      <c r="AB350" s="23"/>
      <c r="AC350" s="23"/>
      <c r="AD350" s="23"/>
      <c r="AE350" s="23"/>
    </row>
    <row r="351" spans="2:31" x14ac:dyDescent="0.25">
      <c r="B351" s="25" t="s">
        <v>19</v>
      </c>
      <c r="C351" s="26">
        <f t="shared" ref="C351:AE351" si="32">C346+C347+C348+C349+C350</f>
        <v>0</v>
      </c>
      <c r="D351" s="26">
        <f t="shared" si="32"/>
        <v>0</v>
      </c>
      <c r="E351" s="26">
        <f t="shared" si="32"/>
        <v>0</v>
      </c>
      <c r="F351" s="26">
        <f t="shared" si="32"/>
        <v>0</v>
      </c>
      <c r="G351" s="26">
        <f t="shared" si="32"/>
        <v>0</v>
      </c>
      <c r="H351" s="26">
        <f t="shared" si="32"/>
        <v>400</v>
      </c>
      <c r="I351" s="26">
        <f t="shared" si="32"/>
        <v>500</v>
      </c>
      <c r="J351" s="26">
        <f t="shared" si="32"/>
        <v>1325</v>
      </c>
      <c r="K351" s="26">
        <f t="shared" si="32"/>
        <v>3000</v>
      </c>
      <c r="L351" s="26">
        <f t="shared" si="32"/>
        <v>500</v>
      </c>
      <c r="M351" s="26">
        <f t="shared" si="32"/>
        <v>500</v>
      </c>
      <c r="N351" s="26">
        <f t="shared" si="32"/>
        <v>2000</v>
      </c>
      <c r="O351" s="26">
        <f t="shared" si="32"/>
        <v>0</v>
      </c>
      <c r="P351" s="26">
        <f t="shared" si="32"/>
        <v>0</v>
      </c>
      <c r="Q351" s="26">
        <f t="shared" si="32"/>
        <v>1500</v>
      </c>
      <c r="R351" s="26">
        <f t="shared" si="32"/>
        <v>0</v>
      </c>
      <c r="S351" s="26">
        <f t="shared" si="32"/>
        <v>0</v>
      </c>
      <c r="T351" s="26">
        <f t="shared" si="32"/>
        <v>0</v>
      </c>
      <c r="U351" s="26">
        <f t="shared" si="32"/>
        <v>400</v>
      </c>
      <c r="V351" s="26">
        <f t="shared" si="32"/>
        <v>100</v>
      </c>
      <c r="W351" s="26">
        <f t="shared" si="32"/>
        <v>0</v>
      </c>
      <c r="X351" s="26">
        <f t="shared" si="32"/>
        <v>0</v>
      </c>
      <c r="Y351" s="26">
        <f t="shared" si="32"/>
        <v>0</v>
      </c>
      <c r="Z351" s="26">
        <f t="shared" si="32"/>
        <v>2000</v>
      </c>
      <c r="AA351" s="26">
        <f t="shared" si="32"/>
        <v>700</v>
      </c>
      <c r="AB351" s="26">
        <f t="shared" si="32"/>
        <v>1500</v>
      </c>
      <c r="AC351" s="26">
        <f t="shared" si="32"/>
        <v>300</v>
      </c>
      <c r="AD351" s="26">
        <f t="shared" si="32"/>
        <v>0</v>
      </c>
      <c r="AE351" s="26">
        <f t="shared" si="32"/>
        <v>0</v>
      </c>
    </row>
    <row r="352" spans="2:31" x14ac:dyDescent="0.25">
      <c r="B352" s="24" t="s">
        <v>20</v>
      </c>
      <c r="C352" s="23">
        <v>110</v>
      </c>
      <c r="D352" s="23">
        <v>80</v>
      </c>
      <c r="E352" s="23">
        <v>45</v>
      </c>
      <c r="F352" s="23">
        <v>42</v>
      </c>
      <c r="G352" s="23">
        <v>42</v>
      </c>
      <c r="H352" s="23">
        <v>42</v>
      </c>
      <c r="I352" s="23">
        <v>60</v>
      </c>
      <c r="J352" s="23">
        <v>480</v>
      </c>
      <c r="K352" s="23">
        <v>100</v>
      </c>
      <c r="L352" s="23">
        <v>55</v>
      </c>
      <c r="M352" s="23">
        <v>80</v>
      </c>
      <c r="N352" s="23">
        <v>60</v>
      </c>
      <c r="O352" s="23">
        <v>110</v>
      </c>
      <c r="P352" s="23">
        <v>420</v>
      </c>
      <c r="Q352" s="23">
        <v>220</v>
      </c>
      <c r="R352" s="23">
        <v>330</v>
      </c>
      <c r="S352" s="23">
        <v>260</v>
      </c>
      <c r="T352" s="23">
        <v>275</v>
      </c>
      <c r="U352" s="23">
        <v>600</v>
      </c>
      <c r="V352" s="23">
        <v>180</v>
      </c>
      <c r="W352" s="23">
        <v>1200</v>
      </c>
      <c r="X352" s="23">
        <v>160</v>
      </c>
      <c r="Y352" s="23">
        <v>180</v>
      </c>
      <c r="Z352" s="23">
        <v>150</v>
      </c>
      <c r="AA352" s="23">
        <v>70</v>
      </c>
      <c r="AB352" s="23">
        <v>56</v>
      </c>
      <c r="AC352" s="23">
        <v>15</v>
      </c>
      <c r="AD352" s="23">
        <v>242</v>
      </c>
      <c r="AE352" s="23"/>
    </row>
    <row r="353" spans="2:31" x14ac:dyDescent="0.25">
      <c r="B353" s="25" t="s">
        <v>21</v>
      </c>
      <c r="C353" s="26">
        <f>C351*C352/1000</f>
        <v>0</v>
      </c>
      <c r="D353" s="26">
        <f t="shared" ref="D353:AE353" si="33">D351*D352/1000</f>
        <v>0</v>
      </c>
      <c r="E353" s="26">
        <f t="shared" si="33"/>
        <v>0</v>
      </c>
      <c r="F353" s="26">
        <f t="shared" si="33"/>
        <v>0</v>
      </c>
      <c r="G353" s="26">
        <f t="shared" si="33"/>
        <v>0</v>
      </c>
      <c r="H353" s="26">
        <f t="shared" si="33"/>
        <v>16.8</v>
      </c>
      <c r="I353" s="26">
        <f t="shared" si="33"/>
        <v>30</v>
      </c>
      <c r="J353" s="26">
        <f t="shared" si="33"/>
        <v>636</v>
      </c>
      <c r="K353" s="26">
        <f t="shared" si="33"/>
        <v>300</v>
      </c>
      <c r="L353" s="26">
        <f t="shared" si="33"/>
        <v>27.5</v>
      </c>
      <c r="M353" s="26">
        <f t="shared" si="33"/>
        <v>40</v>
      </c>
      <c r="N353" s="26">
        <f t="shared" si="33"/>
        <v>120</v>
      </c>
      <c r="O353" s="26">
        <f t="shared" si="33"/>
        <v>0</v>
      </c>
      <c r="P353" s="26">
        <f t="shared" si="33"/>
        <v>0</v>
      </c>
      <c r="Q353" s="26">
        <f t="shared" si="33"/>
        <v>330</v>
      </c>
      <c r="R353" s="26">
        <f t="shared" si="33"/>
        <v>0</v>
      </c>
      <c r="S353" s="26">
        <f t="shared" si="33"/>
        <v>0</v>
      </c>
      <c r="T353" s="26">
        <f t="shared" si="33"/>
        <v>0</v>
      </c>
      <c r="U353" s="26">
        <f t="shared" si="33"/>
        <v>240</v>
      </c>
      <c r="V353" s="26">
        <f t="shared" si="33"/>
        <v>18</v>
      </c>
      <c r="W353" s="26">
        <f t="shared" si="33"/>
        <v>0</v>
      </c>
      <c r="X353" s="26">
        <f t="shared" si="33"/>
        <v>0</v>
      </c>
      <c r="Y353" s="26">
        <f t="shared" si="33"/>
        <v>0</v>
      </c>
      <c r="Z353" s="26">
        <f t="shared" si="33"/>
        <v>300</v>
      </c>
      <c r="AA353" s="26">
        <f t="shared" si="33"/>
        <v>49</v>
      </c>
      <c r="AB353" s="26">
        <f t="shared" si="33"/>
        <v>84</v>
      </c>
      <c r="AC353" s="26">
        <f t="shared" si="33"/>
        <v>4.5</v>
      </c>
      <c r="AD353" s="26">
        <f t="shared" si="33"/>
        <v>0</v>
      </c>
      <c r="AE353" s="26">
        <f t="shared" si="33"/>
        <v>0</v>
      </c>
    </row>
    <row r="354" spans="2:31" x14ac:dyDescent="0.25"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</row>
    <row r="356" spans="2:31" x14ac:dyDescent="0.25">
      <c r="C356" t="s">
        <v>22</v>
      </c>
      <c r="L356" t="s">
        <v>23</v>
      </c>
    </row>
    <row r="357" spans="2:31" ht="18.75" x14ac:dyDescent="0.25">
      <c r="B357" s="1"/>
      <c r="C357" s="1"/>
      <c r="D357" s="1"/>
      <c r="E357" s="2"/>
      <c r="F357" s="2"/>
      <c r="G357" s="1"/>
      <c r="H357" s="3" t="s">
        <v>0</v>
      </c>
      <c r="I357" s="2"/>
      <c r="J357" s="2"/>
      <c r="K357" s="2"/>
      <c r="L357" s="2"/>
      <c r="M357" s="1"/>
      <c r="N357" s="2"/>
      <c r="O357" s="2"/>
      <c r="P357" s="2"/>
      <c r="Q357" s="4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2:31" ht="15.75" x14ac:dyDescent="0.25">
      <c r="B358" s="5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4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2:31" x14ac:dyDescent="0.25">
      <c r="B359" s="1"/>
      <c r="C359" s="2"/>
      <c r="D359" s="6"/>
      <c r="E359" s="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4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2:31" ht="15.75" x14ac:dyDescent="0.25">
      <c r="B360" s="7" t="s">
        <v>80</v>
      </c>
      <c r="C360" s="8"/>
      <c r="D360" s="2"/>
      <c r="E360" s="2"/>
      <c r="F360" s="2"/>
      <c r="G360" s="1"/>
      <c r="H360" s="2"/>
      <c r="I360" s="2"/>
      <c r="J360" s="2"/>
      <c r="K360" s="2"/>
      <c r="L360" s="2"/>
      <c r="M360" s="2"/>
      <c r="N360" s="1"/>
      <c r="O360" s="1"/>
      <c r="P360" s="2"/>
      <c r="Q360" s="1"/>
      <c r="R360" s="1"/>
      <c r="S360" s="2" t="s">
        <v>1</v>
      </c>
      <c r="T360" s="1"/>
      <c r="U360" s="1"/>
      <c r="V360" s="1"/>
      <c r="W360" s="1"/>
      <c r="X360" s="1"/>
      <c r="Y360" s="1"/>
      <c r="Z360" s="1"/>
      <c r="AA360" s="1" t="s">
        <v>2</v>
      </c>
      <c r="AB360" s="1"/>
      <c r="AC360" s="1"/>
      <c r="AD360" s="1"/>
      <c r="AE360" s="1"/>
    </row>
    <row r="361" spans="2:31" x14ac:dyDescent="0.25">
      <c r="B361" s="1" t="s">
        <v>33</v>
      </c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4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2:31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9"/>
      <c r="N362" s="2"/>
      <c r="O362" s="2"/>
      <c r="P362" s="2"/>
      <c r="Q362" s="4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2:31" ht="15.75" x14ac:dyDescent="0.25">
      <c r="B363" s="9"/>
      <c r="C363" s="10"/>
      <c r="D363" s="11"/>
      <c r="E363" s="12" t="s">
        <v>3</v>
      </c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4"/>
      <c r="R363" s="11"/>
      <c r="S363" s="11"/>
      <c r="T363" s="11"/>
      <c r="U363" s="15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</row>
    <row r="364" spans="2:31" x14ac:dyDescent="0.25">
      <c r="B364" s="17"/>
      <c r="C364" s="30" t="s">
        <v>4</v>
      </c>
      <c r="D364" s="31"/>
      <c r="E364" s="31"/>
      <c r="F364" s="31"/>
      <c r="G364" s="31"/>
      <c r="H364" s="31"/>
      <c r="I364" s="31"/>
      <c r="J364" s="31"/>
      <c r="K364" s="31"/>
      <c r="L364" s="31"/>
      <c r="M364" s="31" t="s">
        <v>60</v>
      </c>
      <c r="N364" s="31"/>
      <c r="O364" s="31"/>
      <c r="P364" s="31"/>
      <c r="Q364" s="31"/>
      <c r="R364" s="31"/>
      <c r="S364" s="31"/>
      <c r="T364" s="31"/>
      <c r="U364" s="31"/>
      <c r="V364" s="30" t="s">
        <v>61</v>
      </c>
      <c r="W364" s="31"/>
      <c r="X364" s="31"/>
      <c r="Y364" s="31"/>
      <c r="Z364" s="31"/>
      <c r="AA364" s="31"/>
      <c r="AB364" s="31"/>
      <c r="AC364" s="31"/>
      <c r="AD364" s="31"/>
      <c r="AE364" s="31"/>
    </row>
    <row r="365" spans="2:31" ht="36" x14ac:dyDescent="0.25">
      <c r="B365" s="18">
        <v>18</v>
      </c>
      <c r="C365" s="19" t="s">
        <v>5</v>
      </c>
      <c r="D365" s="19" t="s">
        <v>38</v>
      </c>
      <c r="E365" s="19" t="s">
        <v>6</v>
      </c>
      <c r="F365" s="19" t="s">
        <v>39</v>
      </c>
      <c r="G365" s="19" t="s">
        <v>15</v>
      </c>
      <c r="H365" s="19" t="s">
        <v>9</v>
      </c>
      <c r="I365" s="19" t="s">
        <v>10</v>
      </c>
      <c r="J365" s="19" t="s">
        <v>7</v>
      </c>
      <c r="K365" s="19" t="s">
        <v>40</v>
      </c>
      <c r="L365" s="19" t="s">
        <v>41</v>
      </c>
      <c r="M365" s="19" t="s">
        <v>13</v>
      </c>
      <c r="N365" s="20" t="s">
        <v>42</v>
      </c>
      <c r="O365" s="20" t="s">
        <v>28</v>
      </c>
      <c r="P365" s="22" t="s">
        <v>11</v>
      </c>
      <c r="Q365" s="20" t="s">
        <v>8</v>
      </c>
      <c r="R365" s="22" t="s">
        <v>14</v>
      </c>
      <c r="S365" s="20" t="s">
        <v>17</v>
      </c>
      <c r="T365" s="20" t="s">
        <v>16</v>
      </c>
      <c r="U365" s="22" t="s">
        <v>43</v>
      </c>
      <c r="V365" s="20" t="s">
        <v>44</v>
      </c>
      <c r="W365" s="22" t="s">
        <v>18</v>
      </c>
      <c r="X365" s="20" t="s">
        <v>45</v>
      </c>
      <c r="Y365" s="22" t="s">
        <v>46</v>
      </c>
      <c r="Z365" s="20" t="s">
        <v>30</v>
      </c>
      <c r="AA365" s="22" t="s">
        <v>47</v>
      </c>
      <c r="AB365" s="20" t="s">
        <v>36</v>
      </c>
      <c r="AC365" s="19" t="s">
        <v>25</v>
      </c>
      <c r="AD365" s="19" t="s">
        <v>48</v>
      </c>
      <c r="AE365" s="19" t="s">
        <v>49</v>
      </c>
    </row>
    <row r="366" spans="2:31" x14ac:dyDescent="0.25">
      <c r="B366" s="21" t="s">
        <v>50</v>
      </c>
      <c r="C366" s="20"/>
      <c r="D366" s="20"/>
      <c r="E366" s="20">
        <v>1500</v>
      </c>
      <c r="F366" s="23">
        <v>800</v>
      </c>
      <c r="G366" s="23">
        <v>300</v>
      </c>
      <c r="H366" s="23">
        <v>300</v>
      </c>
      <c r="I366" s="20">
        <v>300</v>
      </c>
      <c r="J366" s="23"/>
      <c r="K366" s="23"/>
      <c r="L366" s="23"/>
      <c r="M366" s="23"/>
      <c r="N366" s="20"/>
      <c r="O366" s="20"/>
      <c r="P366" s="20">
        <v>1500</v>
      </c>
      <c r="Q366" s="23"/>
      <c r="R366" s="20"/>
      <c r="S366" s="23">
        <v>150</v>
      </c>
      <c r="T366" s="23">
        <v>500</v>
      </c>
      <c r="U366" s="23">
        <v>300</v>
      </c>
      <c r="V366" s="20"/>
      <c r="W366" s="20"/>
      <c r="X366" s="20"/>
      <c r="Y366" s="23"/>
      <c r="Z366" s="20"/>
      <c r="AA366" s="23"/>
      <c r="AB366" s="23"/>
      <c r="AC366" s="23">
        <v>140</v>
      </c>
      <c r="AD366" s="23"/>
      <c r="AE366" s="23"/>
    </row>
    <row r="367" spans="2:31" ht="24" x14ac:dyDescent="0.25">
      <c r="B367" s="21" t="s">
        <v>51</v>
      </c>
      <c r="C367" s="20"/>
      <c r="D367" s="20"/>
      <c r="E367" s="20"/>
      <c r="F367" s="23"/>
      <c r="G367" s="23"/>
      <c r="H367" s="23">
        <v>200</v>
      </c>
      <c r="I367" s="20"/>
      <c r="J367" s="23"/>
      <c r="K367" s="23"/>
      <c r="L367" s="23">
        <v>2500</v>
      </c>
      <c r="M367" s="23"/>
      <c r="N367" s="23"/>
      <c r="O367" s="20"/>
      <c r="P367" s="20"/>
      <c r="Q367" s="23">
        <v>1000</v>
      </c>
      <c r="R367" s="20"/>
      <c r="S367" s="23"/>
      <c r="T367" s="23"/>
      <c r="U367" s="23">
        <v>300</v>
      </c>
      <c r="V367" s="20">
        <v>200</v>
      </c>
      <c r="W367" s="20"/>
      <c r="X367" s="20"/>
      <c r="Y367" s="23"/>
      <c r="Z367" s="20"/>
      <c r="AA367" s="23"/>
      <c r="AB367" s="23"/>
      <c r="AC367" s="23">
        <v>150</v>
      </c>
      <c r="AD367" s="23"/>
      <c r="AE367" s="23"/>
    </row>
    <row r="368" spans="2:31" x14ac:dyDescent="0.25">
      <c r="B368" s="21" t="s">
        <v>36</v>
      </c>
      <c r="C368" s="20"/>
      <c r="D368" s="20"/>
      <c r="E368" s="20"/>
      <c r="F368" s="23"/>
      <c r="G368" s="23"/>
      <c r="H368" s="23"/>
      <c r="I368" s="20"/>
      <c r="J368" s="23"/>
      <c r="K368" s="23"/>
      <c r="L368" s="23"/>
      <c r="M368" s="23"/>
      <c r="N368" s="23"/>
      <c r="O368" s="20"/>
      <c r="P368" s="20"/>
      <c r="Q368" s="23"/>
      <c r="R368" s="20"/>
      <c r="S368" s="23"/>
      <c r="T368" s="23"/>
      <c r="U368" s="23"/>
      <c r="V368" s="20"/>
      <c r="W368" s="20"/>
      <c r="X368" s="20"/>
      <c r="Y368" s="23"/>
      <c r="Z368" s="20"/>
      <c r="AA368" s="23"/>
      <c r="AB368" s="23">
        <v>1500</v>
      </c>
      <c r="AC368" s="23"/>
      <c r="AD368" s="23"/>
      <c r="AE368" s="23"/>
    </row>
    <row r="369" spans="2:31" x14ac:dyDescent="0.25">
      <c r="B369" s="24" t="s">
        <v>52</v>
      </c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>
        <v>100</v>
      </c>
      <c r="X369" s="23"/>
      <c r="Y369" s="23"/>
      <c r="Z369" s="23"/>
      <c r="AA369" s="23">
        <v>500</v>
      </c>
      <c r="AB369" s="23"/>
      <c r="AC369" s="23"/>
      <c r="AD369" s="23"/>
      <c r="AE369" s="23"/>
    </row>
    <row r="370" spans="2:31" x14ac:dyDescent="0.25">
      <c r="B370" s="24" t="s">
        <v>29</v>
      </c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>
        <v>1500</v>
      </c>
      <c r="Y370" s="23"/>
      <c r="Z370" s="23"/>
      <c r="AA370" s="23"/>
      <c r="AB370" s="23"/>
      <c r="AC370" s="23"/>
      <c r="AD370" s="23"/>
      <c r="AE370" s="23"/>
    </row>
    <row r="371" spans="2:31" x14ac:dyDescent="0.25">
      <c r="B371" s="25" t="s">
        <v>19</v>
      </c>
      <c r="C371" s="26">
        <f t="shared" ref="C371:AE371" si="34">C366+C367+C368+C369+C370</f>
        <v>0</v>
      </c>
      <c r="D371" s="26">
        <f t="shared" si="34"/>
        <v>0</v>
      </c>
      <c r="E371" s="26">
        <f t="shared" si="34"/>
        <v>1500</v>
      </c>
      <c r="F371" s="26">
        <f t="shared" si="34"/>
        <v>800</v>
      </c>
      <c r="G371" s="26">
        <f t="shared" si="34"/>
        <v>300</v>
      </c>
      <c r="H371" s="26">
        <f t="shared" si="34"/>
        <v>500</v>
      </c>
      <c r="I371" s="26">
        <f t="shared" si="34"/>
        <v>300</v>
      </c>
      <c r="J371" s="26">
        <f t="shared" si="34"/>
        <v>0</v>
      </c>
      <c r="K371" s="26">
        <f t="shared" si="34"/>
        <v>0</v>
      </c>
      <c r="L371" s="26">
        <f t="shared" si="34"/>
        <v>2500</v>
      </c>
      <c r="M371" s="26">
        <f t="shared" si="34"/>
        <v>0</v>
      </c>
      <c r="N371" s="26">
        <f t="shared" si="34"/>
        <v>0</v>
      </c>
      <c r="O371" s="26">
        <f t="shared" si="34"/>
        <v>0</v>
      </c>
      <c r="P371" s="26">
        <f t="shared" si="34"/>
        <v>1500</v>
      </c>
      <c r="Q371" s="26">
        <f t="shared" si="34"/>
        <v>1000</v>
      </c>
      <c r="R371" s="26">
        <f t="shared" si="34"/>
        <v>0</v>
      </c>
      <c r="S371" s="26">
        <f t="shared" si="34"/>
        <v>150</v>
      </c>
      <c r="T371" s="26">
        <f t="shared" si="34"/>
        <v>500</v>
      </c>
      <c r="U371" s="26">
        <f t="shared" si="34"/>
        <v>600</v>
      </c>
      <c r="V371" s="26">
        <f t="shared" si="34"/>
        <v>200</v>
      </c>
      <c r="W371" s="26">
        <f t="shared" si="34"/>
        <v>100</v>
      </c>
      <c r="X371" s="26">
        <f t="shared" si="34"/>
        <v>1500</v>
      </c>
      <c r="Y371" s="26">
        <f t="shared" si="34"/>
        <v>0</v>
      </c>
      <c r="Z371" s="26">
        <f t="shared" si="34"/>
        <v>0</v>
      </c>
      <c r="AA371" s="26">
        <f t="shared" si="34"/>
        <v>500</v>
      </c>
      <c r="AB371" s="26">
        <f t="shared" si="34"/>
        <v>1500</v>
      </c>
      <c r="AC371" s="26">
        <f t="shared" si="34"/>
        <v>290</v>
      </c>
      <c r="AD371" s="26">
        <f t="shared" si="34"/>
        <v>0</v>
      </c>
      <c r="AE371" s="26">
        <f t="shared" si="34"/>
        <v>0</v>
      </c>
    </row>
    <row r="372" spans="2:31" x14ac:dyDescent="0.25">
      <c r="B372" s="24" t="s">
        <v>20</v>
      </c>
      <c r="C372" s="23">
        <v>110</v>
      </c>
      <c r="D372" s="23">
        <v>80</v>
      </c>
      <c r="E372" s="23">
        <v>45</v>
      </c>
      <c r="F372" s="23">
        <v>42</v>
      </c>
      <c r="G372" s="23">
        <v>42</v>
      </c>
      <c r="H372" s="23">
        <v>42</v>
      </c>
      <c r="I372" s="23">
        <v>60</v>
      </c>
      <c r="J372" s="23">
        <v>480</v>
      </c>
      <c r="K372" s="23">
        <v>100</v>
      </c>
      <c r="L372" s="23">
        <v>55</v>
      </c>
      <c r="M372" s="23">
        <v>80</v>
      </c>
      <c r="N372" s="23">
        <v>60</v>
      </c>
      <c r="O372" s="23">
        <v>110</v>
      </c>
      <c r="P372" s="23">
        <v>420</v>
      </c>
      <c r="Q372" s="23">
        <v>220</v>
      </c>
      <c r="R372" s="23">
        <v>330</v>
      </c>
      <c r="S372" s="23">
        <v>260</v>
      </c>
      <c r="T372" s="23">
        <v>275</v>
      </c>
      <c r="U372" s="23">
        <v>600</v>
      </c>
      <c r="V372" s="23">
        <v>180</v>
      </c>
      <c r="W372" s="23">
        <v>1200</v>
      </c>
      <c r="X372" s="23">
        <v>160</v>
      </c>
      <c r="Y372" s="23">
        <v>180</v>
      </c>
      <c r="Z372" s="23">
        <v>150</v>
      </c>
      <c r="AA372" s="23">
        <v>70</v>
      </c>
      <c r="AB372" s="23">
        <v>56</v>
      </c>
      <c r="AC372" s="23">
        <v>15</v>
      </c>
      <c r="AD372" s="23">
        <v>22</v>
      </c>
      <c r="AE372" s="23"/>
    </row>
    <row r="373" spans="2:31" x14ac:dyDescent="0.25">
      <c r="B373" s="25" t="s">
        <v>21</v>
      </c>
      <c r="C373" s="26">
        <f>C371*C372/1000</f>
        <v>0</v>
      </c>
      <c r="D373" s="26">
        <f t="shared" ref="D373:AE373" si="35">D371*D372/1000</f>
        <v>0</v>
      </c>
      <c r="E373" s="26">
        <f t="shared" si="35"/>
        <v>67.5</v>
      </c>
      <c r="F373" s="26">
        <f t="shared" si="35"/>
        <v>33.6</v>
      </c>
      <c r="G373" s="26">
        <f t="shared" si="35"/>
        <v>12.6</v>
      </c>
      <c r="H373" s="26">
        <f t="shared" si="35"/>
        <v>21</v>
      </c>
      <c r="I373" s="26">
        <f t="shared" si="35"/>
        <v>18</v>
      </c>
      <c r="J373" s="26">
        <f t="shared" si="35"/>
        <v>0</v>
      </c>
      <c r="K373" s="26">
        <f t="shared" si="35"/>
        <v>0</v>
      </c>
      <c r="L373" s="26">
        <f t="shared" si="35"/>
        <v>137.5</v>
      </c>
      <c r="M373" s="26">
        <f t="shared" si="35"/>
        <v>0</v>
      </c>
      <c r="N373" s="26">
        <f t="shared" si="35"/>
        <v>0</v>
      </c>
      <c r="O373" s="26">
        <f t="shared" si="35"/>
        <v>0</v>
      </c>
      <c r="P373" s="26">
        <f t="shared" si="35"/>
        <v>630</v>
      </c>
      <c r="Q373" s="26">
        <f t="shared" si="35"/>
        <v>220</v>
      </c>
      <c r="R373" s="26">
        <f t="shared" si="35"/>
        <v>0</v>
      </c>
      <c r="S373" s="26">
        <f t="shared" si="35"/>
        <v>39</v>
      </c>
      <c r="T373" s="26">
        <f t="shared" si="35"/>
        <v>137.5</v>
      </c>
      <c r="U373" s="26">
        <f t="shared" si="35"/>
        <v>360</v>
      </c>
      <c r="V373" s="26">
        <f t="shared" si="35"/>
        <v>36</v>
      </c>
      <c r="W373" s="26">
        <f t="shared" si="35"/>
        <v>120</v>
      </c>
      <c r="X373" s="26">
        <f t="shared" si="35"/>
        <v>240</v>
      </c>
      <c r="Y373" s="26">
        <f t="shared" si="35"/>
        <v>0</v>
      </c>
      <c r="Z373" s="26">
        <f t="shared" si="35"/>
        <v>0</v>
      </c>
      <c r="AA373" s="26">
        <f t="shared" si="35"/>
        <v>35</v>
      </c>
      <c r="AB373" s="26">
        <f t="shared" si="35"/>
        <v>84</v>
      </c>
      <c r="AC373" s="26">
        <f t="shared" si="35"/>
        <v>4.3499999999999996</v>
      </c>
      <c r="AD373" s="26">
        <f t="shared" si="35"/>
        <v>0</v>
      </c>
      <c r="AE373" s="26">
        <f t="shared" si="35"/>
        <v>0</v>
      </c>
    </row>
    <row r="374" spans="2:31" x14ac:dyDescent="0.25"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</row>
    <row r="376" spans="2:31" x14ac:dyDescent="0.25">
      <c r="C376" t="s">
        <v>22</v>
      </c>
      <c r="L376" t="s">
        <v>23</v>
      </c>
    </row>
    <row r="377" spans="2:31" ht="18.75" x14ac:dyDescent="0.25">
      <c r="B377" s="1"/>
      <c r="C377" s="1"/>
      <c r="D377" s="1"/>
      <c r="E377" s="2"/>
      <c r="F377" s="2"/>
      <c r="G377" s="1"/>
      <c r="H377" s="3" t="s">
        <v>0</v>
      </c>
      <c r="I377" s="2"/>
      <c r="J377" s="2"/>
      <c r="K377" s="2"/>
      <c r="L377" s="2"/>
      <c r="M377" s="1"/>
      <c r="N377" s="2"/>
      <c r="O377" s="2"/>
      <c r="P377" s="2"/>
      <c r="Q377" s="4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2:31" ht="15.75" x14ac:dyDescent="0.25">
      <c r="B378" s="5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4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2:31" x14ac:dyDescent="0.25">
      <c r="B379" s="1"/>
      <c r="C379" s="2"/>
      <c r="D379" s="6"/>
      <c r="E379" s="6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4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2:31" ht="15.75" x14ac:dyDescent="0.25">
      <c r="B380" s="7" t="s">
        <v>81</v>
      </c>
      <c r="C380" s="8"/>
      <c r="D380" s="2"/>
      <c r="E380" s="2"/>
      <c r="F380" s="2"/>
      <c r="G380" s="1"/>
      <c r="H380" s="2"/>
      <c r="I380" s="2"/>
      <c r="J380" s="2"/>
      <c r="K380" s="2"/>
      <c r="L380" s="2"/>
      <c r="M380" s="2"/>
      <c r="N380" s="1"/>
      <c r="O380" s="1"/>
      <c r="P380" s="2"/>
      <c r="Q380" s="1"/>
      <c r="R380" s="1"/>
      <c r="S380" s="2" t="s">
        <v>1</v>
      </c>
      <c r="T380" s="1"/>
      <c r="U380" s="1"/>
      <c r="V380" s="1"/>
      <c r="W380" s="1"/>
      <c r="X380" s="1"/>
      <c r="Y380" s="1"/>
      <c r="Z380" s="1"/>
      <c r="AA380" s="1" t="s">
        <v>2</v>
      </c>
      <c r="AB380" s="1"/>
      <c r="AC380" s="1"/>
      <c r="AD380" s="1"/>
      <c r="AE380" s="1"/>
    </row>
    <row r="381" spans="2:31" x14ac:dyDescent="0.25">
      <c r="B381" s="1" t="s">
        <v>34</v>
      </c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4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2:31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9"/>
      <c r="N382" s="2"/>
      <c r="O382" s="2"/>
      <c r="P382" s="2"/>
      <c r="Q382" s="4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2:31" ht="15.75" x14ac:dyDescent="0.25">
      <c r="B383" s="9"/>
      <c r="C383" s="10"/>
      <c r="D383" s="11"/>
      <c r="E383" s="12" t="s">
        <v>3</v>
      </c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4"/>
      <c r="R383" s="11"/>
      <c r="S383" s="11"/>
      <c r="T383" s="11"/>
      <c r="U383" s="15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</row>
    <row r="384" spans="2:31" x14ac:dyDescent="0.25">
      <c r="B384" s="17"/>
      <c r="C384" s="30" t="s">
        <v>4</v>
      </c>
      <c r="D384" s="31"/>
      <c r="E384" s="31"/>
      <c r="F384" s="31"/>
      <c r="G384" s="31"/>
      <c r="H384" s="31"/>
      <c r="I384" s="31"/>
      <c r="J384" s="31"/>
      <c r="K384" s="31"/>
      <c r="L384" s="31"/>
      <c r="M384" s="31" t="s">
        <v>60</v>
      </c>
      <c r="N384" s="31"/>
      <c r="O384" s="31"/>
      <c r="P384" s="31"/>
      <c r="Q384" s="31"/>
      <c r="R384" s="31"/>
      <c r="S384" s="31"/>
      <c r="T384" s="31"/>
      <c r="U384" s="31"/>
      <c r="V384" s="30" t="s">
        <v>61</v>
      </c>
      <c r="W384" s="31"/>
      <c r="X384" s="31"/>
      <c r="Y384" s="31"/>
      <c r="Z384" s="31"/>
      <c r="AA384" s="31"/>
      <c r="AB384" s="31"/>
      <c r="AC384" s="31"/>
      <c r="AD384" s="31"/>
      <c r="AE384" s="31"/>
    </row>
    <row r="385" spans="2:31" ht="36" x14ac:dyDescent="0.25">
      <c r="B385" s="18">
        <v>19</v>
      </c>
      <c r="C385" s="19" t="s">
        <v>5</v>
      </c>
      <c r="D385" s="19" t="s">
        <v>38</v>
      </c>
      <c r="E385" s="19" t="s">
        <v>6</v>
      </c>
      <c r="F385" s="19" t="s">
        <v>39</v>
      </c>
      <c r="G385" s="19" t="s">
        <v>15</v>
      </c>
      <c r="H385" s="19" t="s">
        <v>9</v>
      </c>
      <c r="I385" s="19" t="s">
        <v>10</v>
      </c>
      <c r="J385" s="19" t="s">
        <v>7</v>
      </c>
      <c r="K385" s="19" t="s">
        <v>40</v>
      </c>
      <c r="L385" s="19" t="s">
        <v>41</v>
      </c>
      <c r="M385" s="19" t="s">
        <v>13</v>
      </c>
      <c r="N385" s="20" t="s">
        <v>42</v>
      </c>
      <c r="O385" s="20" t="s">
        <v>28</v>
      </c>
      <c r="P385" s="22" t="s">
        <v>11</v>
      </c>
      <c r="Q385" s="20" t="s">
        <v>8</v>
      </c>
      <c r="R385" s="22" t="s">
        <v>14</v>
      </c>
      <c r="S385" s="20" t="s">
        <v>17</v>
      </c>
      <c r="T385" s="20" t="s">
        <v>16</v>
      </c>
      <c r="U385" s="22" t="s">
        <v>43</v>
      </c>
      <c r="V385" s="20" t="s">
        <v>44</v>
      </c>
      <c r="W385" s="22" t="s">
        <v>18</v>
      </c>
      <c r="X385" s="20" t="s">
        <v>45</v>
      </c>
      <c r="Y385" s="22" t="s">
        <v>46</v>
      </c>
      <c r="Z385" s="20" t="s">
        <v>30</v>
      </c>
      <c r="AA385" s="22" t="s">
        <v>47</v>
      </c>
      <c r="AB385" s="20" t="s">
        <v>36</v>
      </c>
      <c r="AC385" s="19" t="s">
        <v>25</v>
      </c>
      <c r="AD385" s="19" t="s">
        <v>48</v>
      </c>
      <c r="AE385" s="19" t="s">
        <v>49</v>
      </c>
    </row>
    <row r="386" spans="2:31" x14ac:dyDescent="0.25">
      <c r="B386" s="21" t="s">
        <v>54</v>
      </c>
      <c r="C386" s="20"/>
      <c r="D386" s="20"/>
      <c r="E386" s="20"/>
      <c r="F386" s="23">
        <v>500</v>
      </c>
      <c r="G386" s="23"/>
      <c r="H386" s="23">
        <v>300</v>
      </c>
      <c r="I386" s="20">
        <v>300</v>
      </c>
      <c r="J386" s="23"/>
      <c r="K386" s="23"/>
      <c r="L386" s="23">
        <v>500</v>
      </c>
      <c r="M386" s="23">
        <v>100</v>
      </c>
      <c r="N386" s="20"/>
      <c r="O386" s="20"/>
      <c r="P386" s="20"/>
      <c r="Q386" s="23">
        <v>1500</v>
      </c>
      <c r="R386" s="20"/>
      <c r="S386" s="23">
        <v>200</v>
      </c>
      <c r="T386" s="23"/>
      <c r="U386" s="23">
        <v>200</v>
      </c>
      <c r="V386" s="20">
        <v>100</v>
      </c>
      <c r="W386" s="20"/>
      <c r="X386" s="20"/>
      <c r="Y386" s="23"/>
      <c r="Z386" s="20"/>
      <c r="AA386" s="23"/>
      <c r="AB386" s="23"/>
      <c r="AC386" s="23">
        <v>140</v>
      </c>
      <c r="AD386" s="23"/>
      <c r="AE386" s="23"/>
    </row>
    <row r="387" spans="2:31" ht="24" x14ac:dyDescent="0.25">
      <c r="B387" s="21" t="s">
        <v>37</v>
      </c>
      <c r="C387" s="20"/>
      <c r="D387" s="20"/>
      <c r="E387" s="20"/>
      <c r="F387" s="23">
        <v>3500</v>
      </c>
      <c r="G387" s="23"/>
      <c r="H387" s="23">
        <v>200</v>
      </c>
      <c r="I387" s="20"/>
      <c r="J387" s="23"/>
      <c r="K387" s="23"/>
      <c r="L387" s="23"/>
      <c r="M387" s="23"/>
      <c r="N387" s="23"/>
      <c r="O387" s="20"/>
      <c r="P387" s="20"/>
      <c r="Q387" s="23"/>
      <c r="R387" s="20"/>
      <c r="S387" s="23"/>
      <c r="T387" s="23"/>
      <c r="U387" s="23">
        <v>300</v>
      </c>
      <c r="V387" s="20"/>
      <c r="W387" s="20"/>
      <c r="X387" s="20"/>
      <c r="Y387" s="23"/>
      <c r="Z387" s="20"/>
      <c r="AA387" s="23"/>
      <c r="AB387" s="23"/>
      <c r="AC387" s="23">
        <v>100</v>
      </c>
      <c r="AD387" s="23"/>
      <c r="AE387" s="23"/>
    </row>
    <row r="388" spans="2:31" x14ac:dyDescent="0.25">
      <c r="B388" s="21" t="s">
        <v>36</v>
      </c>
      <c r="C388" s="20"/>
      <c r="D388" s="20"/>
      <c r="E388" s="20"/>
      <c r="F388" s="23"/>
      <c r="G388" s="23"/>
      <c r="H388" s="23"/>
      <c r="I388" s="20"/>
      <c r="J388" s="23"/>
      <c r="K388" s="23"/>
      <c r="L388" s="23"/>
      <c r="M388" s="23"/>
      <c r="N388" s="23"/>
      <c r="O388" s="20"/>
      <c r="P388" s="20"/>
      <c r="Q388" s="23"/>
      <c r="R388" s="20"/>
      <c r="S388" s="23"/>
      <c r="T388" s="23"/>
      <c r="U388" s="23"/>
      <c r="V388" s="20"/>
      <c r="W388" s="20"/>
      <c r="X388" s="20"/>
      <c r="Y388" s="23"/>
      <c r="Z388" s="20"/>
      <c r="AA388" s="23"/>
      <c r="AB388" s="23">
        <v>1500</v>
      </c>
      <c r="AC388" s="23"/>
      <c r="AD388" s="23"/>
      <c r="AE388" s="23"/>
    </row>
    <row r="389" spans="2:31" x14ac:dyDescent="0.25">
      <c r="B389" s="24" t="s">
        <v>52</v>
      </c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>
        <v>100</v>
      </c>
      <c r="X389" s="23"/>
      <c r="Y389" s="23"/>
      <c r="Z389" s="23"/>
      <c r="AA389" s="23">
        <v>500</v>
      </c>
      <c r="AB389" s="23"/>
      <c r="AC389" s="23"/>
      <c r="AD389" s="23"/>
      <c r="AE389" s="23"/>
    </row>
    <row r="390" spans="2:31" x14ac:dyDescent="0.25">
      <c r="B390" s="24" t="s">
        <v>12</v>
      </c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>
        <v>1222</v>
      </c>
      <c r="AA390" s="23"/>
      <c r="AB390" s="23"/>
      <c r="AC390" s="23"/>
      <c r="AD390" s="23">
        <v>3420</v>
      </c>
      <c r="AE390" s="23"/>
    </row>
    <row r="391" spans="2:31" x14ac:dyDescent="0.25">
      <c r="B391" s="25" t="s">
        <v>19</v>
      </c>
      <c r="C391" s="26">
        <f t="shared" ref="C391:AE391" si="36">C386+C387+C388+C389+C390</f>
        <v>0</v>
      </c>
      <c r="D391" s="26">
        <f t="shared" si="36"/>
        <v>0</v>
      </c>
      <c r="E391" s="26">
        <f t="shared" si="36"/>
        <v>0</v>
      </c>
      <c r="F391" s="26">
        <f t="shared" si="36"/>
        <v>4000</v>
      </c>
      <c r="G391" s="26">
        <f t="shared" si="36"/>
        <v>0</v>
      </c>
      <c r="H391" s="26">
        <f t="shared" si="36"/>
        <v>500</v>
      </c>
      <c r="I391" s="26">
        <f t="shared" si="36"/>
        <v>300</v>
      </c>
      <c r="J391" s="26">
        <f t="shared" si="36"/>
        <v>0</v>
      </c>
      <c r="K391" s="26">
        <f t="shared" si="36"/>
        <v>0</v>
      </c>
      <c r="L391" s="26">
        <f t="shared" si="36"/>
        <v>500</v>
      </c>
      <c r="M391" s="26">
        <f t="shared" si="36"/>
        <v>100</v>
      </c>
      <c r="N391" s="26">
        <f t="shared" si="36"/>
        <v>0</v>
      </c>
      <c r="O391" s="26">
        <f t="shared" si="36"/>
        <v>0</v>
      </c>
      <c r="P391" s="26">
        <f t="shared" si="36"/>
        <v>0</v>
      </c>
      <c r="Q391" s="26">
        <f t="shared" si="36"/>
        <v>1500</v>
      </c>
      <c r="R391" s="26">
        <f t="shared" si="36"/>
        <v>0</v>
      </c>
      <c r="S391" s="26">
        <f t="shared" si="36"/>
        <v>200</v>
      </c>
      <c r="T391" s="26">
        <f t="shared" si="36"/>
        <v>0</v>
      </c>
      <c r="U391" s="26">
        <f t="shared" si="36"/>
        <v>500</v>
      </c>
      <c r="V391" s="26">
        <f t="shared" si="36"/>
        <v>100</v>
      </c>
      <c r="W391" s="26">
        <f t="shared" si="36"/>
        <v>100</v>
      </c>
      <c r="X391" s="26">
        <f t="shared" si="36"/>
        <v>0</v>
      </c>
      <c r="Y391" s="26">
        <f t="shared" si="36"/>
        <v>0</v>
      </c>
      <c r="Z391" s="26">
        <f t="shared" si="36"/>
        <v>1222</v>
      </c>
      <c r="AA391" s="26">
        <f t="shared" si="36"/>
        <v>500</v>
      </c>
      <c r="AB391" s="26">
        <f t="shared" si="36"/>
        <v>1500</v>
      </c>
      <c r="AC391" s="26">
        <f t="shared" si="36"/>
        <v>240</v>
      </c>
      <c r="AD391" s="26">
        <f t="shared" si="36"/>
        <v>3420</v>
      </c>
      <c r="AE391" s="26">
        <f t="shared" si="36"/>
        <v>0</v>
      </c>
    </row>
    <row r="392" spans="2:31" x14ac:dyDescent="0.25">
      <c r="B392" s="24" t="s">
        <v>20</v>
      </c>
      <c r="C392" s="23">
        <v>110</v>
      </c>
      <c r="D392" s="23">
        <v>80</v>
      </c>
      <c r="E392" s="23">
        <v>45</v>
      </c>
      <c r="F392" s="23">
        <v>42</v>
      </c>
      <c r="G392" s="23">
        <v>42</v>
      </c>
      <c r="H392" s="23">
        <v>42</v>
      </c>
      <c r="I392" s="23">
        <v>60</v>
      </c>
      <c r="J392" s="23">
        <v>480</v>
      </c>
      <c r="K392" s="23">
        <v>100</v>
      </c>
      <c r="L392" s="23">
        <v>55</v>
      </c>
      <c r="M392" s="23">
        <v>80</v>
      </c>
      <c r="N392" s="23">
        <v>60</v>
      </c>
      <c r="O392" s="23">
        <v>110</v>
      </c>
      <c r="P392" s="23">
        <v>420</v>
      </c>
      <c r="Q392" s="23">
        <v>220</v>
      </c>
      <c r="R392" s="23">
        <v>330</v>
      </c>
      <c r="S392" s="23">
        <v>260</v>
      </c>
      <c r="T392" s="23">
        <v>275</v>
      </c>
      <c r="U392" s="23">
        <v>600</v>
      </c>
      <c r="V392" s="23">
        <v>180</v>
      </c>
      <c r="W392" s="23">
        <v>1200</v>
      </c>
      <c r="X392" s="23">
        <v>160</v>
      </c>
      <c r="Y392" s="23">
        <v>180</v>
      </c>
      <c r="Z392" s="23">
        <v>150</v>
      </c>
      <c r="AA392" s="23">
        <v>70</v>
      </c>
      <c r="AB392" s="23">
        <v>56</v>
      </c>
      <c r="AC392" s="23">
        <v>15</v>
      </c>
      <c r="AD392" s="23">
        <v>242</v>
      </c>
      <c r="AE392" s="23"/>
    </row>
    <row r="393" spans="2:31" x14ac:dyDescent="0.25">
      <c r="B393" s="25" t="s">
        <v>21</v>
      </c>
      <c r="C393" s="26">
        <f>C391*C392/1000</f>
        <v>0</v>
      </c>
      <c r="D393" s="26">
        <f t="shared" ref="D393:AE393" si="37">D391*D392/1000</f>
        <v>0</v>
      </c>
      <c r="E393" s="26">
        <f t="shared" si="37"/>
        <v>0</v>
      </c>
      <c r="F393" s="26">
        <f t="shared" si="37"/>
        <v>168</v>
      </c>
      <c r="G393" s="26">
        <f t="shared" si="37"/>
        <v>0</v>
      </c>
      <c r="H393" s="26">
        <f t="shared" si="37"/>
        <v>21</v>
      </c>
      <c r="I393" s="26">
        <f t="shared" si="37"/>
        <v>18</v>
      </c>
      <c r="J393" s="26">
        <f t="shared" si="37"/>
        <v>0</v>
      </c>
      <c r="K393" s="26">
        <f t="shared" si="37"/>
        <v>0</v>
      </c>
      <c r="L393" s="26">
        <f t="shared" si="37"/>
        <v>27.5</v>
      </c>
      <c r="M393" s="26">
        <f t="shared" si="37"/>
        <v>8</v>
      </c>
      <c r="N393" s="26">
        <f t="shared" si="37"/>
        <v>0</v>
      </c>
      <c r="O393" s="26">
        <f t="shared" si="37"/>
        <v>0</v>
      </c>
      <c r="P393" s="26">
        <f t="shared" si="37"/>
        <v>0</v>
      </c>
      <c r="Q393" s="26">
        <f t="shared" si="37"/>
        <v>330</v>
      </c>
      <c r="R393" s="26">
        <f t="shared" si="37"/>
        <v>0</v>
      </c>
      <c r="S393" s="26">
        <f t="shared" si="37"/>
        <v>52</v>
      </c>
      <c r="T393" s="26">
        <f t="shared" si="37"/>
        <v>0</v>
      </c>
      <c r="U393" s="26">
        <f t="shared" si="37"/>
        <v>300</v>
      </c>
      <c r="V393" s="26">
        <f t="shared" si="37"/>
        <v>18</v>
      </c>
      <c r="W393" s="26">
        <f t="shared" si="37"/>
        <v>120</v>
      </c>
      <c r="X393" s="26">
        <f t="shared" si="37"/>
        <v>0</v>
      </c>
      <c r="Y393" s="26">
        <f t="shared" si="37"/>
        <v>0</v>
      </c>
      <c r="Z393" s="26">
        <f t="shared" si="37"/>
        <v>183.3</v>
      </c>
      <c r="AA393" s="26">
        <f t="shared" si="37"/>
        <v>35</v>
      </c>
      <c r="AB393" s="26">
        <f t="shared" si="37"/>
        <v>84</v>
      </c>
      <c r="AC393" s="26">
        <f t="shared" si="37"/>
        <v>3.6</v>
      </c>
      <c r="AD393" s="26">
        <f t="shared" si="37"/>
        <v>827.64</v>
      </c>
      <c r="AE393" s="26">
        <f t="shared" si="37"/>
        <v>0</v>
      </c>
    </row>
    <row r="394" spans="2:31" x14ac:dyDescent="0.25"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</row>
    <row r="396" spans="2:31" x14ac:dyDescent="0.25">
      <c r="C396" t="s">
        <v>22</v>
      </c>
      <c r="L396" t="s">
        <v>23</v>
      </c>
    </row>
    <row r="400" spans="2:31" ht="18.75" x14ac:dyDescent="0.25">
      <c r="B400" s="1"/>
      <c r="C400" s="1"/>
      <c r="D400" s="1"/>
      <c r="E400" s="2"/>
      <c r="F400" s="2"/>
      <c r="G400" s="1"/>
      <c r="H400" s="3" t="s">
        <v>0</v>
      </c>
      <c r="I400" s="2"/>
      <c r="J400" s="2"/>
      <c r="K400" s="2"/>
      <c r="L400" s="2"/>
      <c r="M400" s="1"/>
      <c r="N400" s="2"/>
      <c r="O400" s="2"/>
      <c r="P400" s="2"/>
      <c r="Q400" s="4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2:31" ht="15.75" x14ac:dyDescent="0.25">
      <c r="B401" s="5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4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2:31" x14ac:dyDescent="0.25">
      <c r="B402" s="1"/>
      <c r="C402" s="2"/>
      <c r="D402" s="6"/>
      <c r="E402" s="6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4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2:31" ht="15.75" x14ac:dyDescent="0.25">
      <c r="B403" s="7" t="s">
        <v>82</v>
      </c>
      <c r="C403" s="8"/>
      <c r="D403" s="2"/>
      <c r="E403" s="2"/>
      <c r="F403" s="2"/>
      <c r="G403" s="1"/>
      <c r="H403" s="2"/>
      <c r="I403" s="2"/>
      <c r="J403" s="2"/>
      <c r="K403" s="2"/>
      <c r="L403" s="2"/>
      <c r="M403" s="2"/>
      <c r="N403" s="1"/>
      <c r="O403" s="1"/>
      <c r="P403" s="2"/>
      <c r="Q403" s="1"/>
      <c r="R403" s="1"/>
      <c r="S403" s="2" t="s">
        <v>1</v>
      </c>
      <c r="T403" s="1"/>
      <c r="U403" s="1"/>
      <c r="V403" s="1"/>
      <c r="W403" s="1"/>
      <c r="X403" s="1"/>
      <c r="Y403" s="1"/>
      <c r="Z403" s="1"/>
      <c r="AA403" s="1" t="s">
        <v>2</v>
      </c>
      <c r="AB403" s="1"/>
      <c r="AC403" s="1"/>
      <c r="AD403" s="1"/>
      <c r="AE403" s="1"/>
    </row>
    <row r="404" spans="2:31" x14ac:dyDescent="0.25">
      <c r="B404" s="1" t="s">
        <v>35</v>
      </c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4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2:31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9"/>
      <c r="N405" s="2"/>
      <c r="O405" s="2"/>
      <c r="P405" s="2"/>
      <c r="Q405" s="4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2:31" ht="15.75" x14ac:dyDescent="0.25">
      <c r="B406" s="9"/>
      <c r="C406" s="10"/>
      <c r="D406" s="11"/>
      <c r="E406" s="12" t="s">
        <v>3</v>
      </c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4"/>
      <c r="R406" s="11"/>
      <c r="S406" s="11"/>
      <c r="T406" s="11"/>
      <c r="U406" s="15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</row>
    <row r="407" spans="2:31" x14ac:dyDescent="0.25">
      <c r="B407" s="17"/>
      <c r="C407" s="30" t="s">
        <v>4</v>
      </c>
      <c r="D407" s="31"/>
      <c r="E407" s="31"/>
      <c r="F407" s="31"/>
      <c r="G407" s="31"/>
      <c r="H407" s="31"/>
      <c r="I407" s="31"/>
      <c r="J407" s="31"/>
      <c r="K407" s="31"/>
      <c r="L407" s="31"/>
      <c r="M407" s="31" t="s">
        <v>60</v>
      </c>
      <c r="N407" s="31"/>
      <c r="O407" s="31"/>
      <c r="P407" s="31"/>
      <c r="Q407" s="31"/>
      <c r="R407" s="31"/>
      <c r="S407" s="31"/>
      <c r="T407" s="31"/>
      <c r="U407" s="31"/>
      <c r="V407" s="30" t="s">
        <v>61</v>
      </c>
      <c r="W407" s="31"/>
      <c r="X407" s="31"/>
      <c r="Y407" s="31"/>
      <c r="Z407" s="31"/>
      <c r="AA407" s="31"/>
      <c r="AB407" s="31"/>
      <c r="AC407" s="31"/>
      <c r="AD407" s="31"/>
      <c r="AE407" s="31"/>
    </row>
    <row r="408" spans="2:31" ht="36" x14ac:dyDescent="0.25">
      <c r="B408" s="18">
        <v>20</v>
      </c>
      <c r="C408" s="19" t="s">
        <v>5</v>
      </c>
      <c r="D408" s="19" t="s">
        <v>38</v>
      </c>
      <c r="E408" s="19" t="s">
        <v>6</v>
      </c>
      <c r="F408" s="19" t="s">
        <v>39</v>
      </c>
      <c r="G408" s="19" t="s">
        <v>15</v>
      </c>
      <c r="H408" s="19" t="s">
        <v>9</v>
      </c>
      <c r="I408" s="19" t="s">
        <v>10</v>
      </c>
      <c r="J408" s="19" t="s">
        <v>7</v>
      </c>
      <c r="K408" s="19" t="s">
        <v>40</v>
      </c>
      <c r="L408" s="19" t="s">
        <v>41</v>
      </c>
      <c r="M408" s="19" t="s">
        <v>13</v>
      </c>
      <c r="N408" s="20" t="s">
        <v>42</v>
      </c>
      <c r="O408" s="20" t="s">
        <v>28</v>
      </c>
      <c r="P408" s="22" t="s">
        <v>11</v>
      </c>
      <c r="Q408" s="20" t="s">
        <v>8</v>
      </c>
      <c r="R408" s="22" t="s">
        <v>14</v>
      </c>
      <c r="S408" s="20" t="s">
        <v>17</v>
      </c>
      <c r="T408" s="20" t="s">
        <v>16</v>
      </c>
      <c r="U408" s="22" t="s">
        <v>43</v>
      </c>
      <c r="V408" s="20" t="s">
        <v>44</v>
      </c>
      <c r="W408" s="22" t="s">
        <v>18</v>
      </c>
      <c r="X408" s="20" t="s">
        <v>45</v>
      </c>
      <c r="Y408" s="22" t="s">
        <v>46</v>
      </c>
      <c r="Z408" s="20" t="s">
        <v>30</v>
      </c>
      <c r="AA408" s="22" t="s">
        <v>47</v>
      </c>
      <c r="AB408" s="20" t="s">
        <v>36</v>
      </c>
      <c r="AC408" s="19" t="s">
        <v>25</v>
      </c>
      <c r="AD408" s="19" t="s">
        <v>48</v>
      </c>
      <c r="AE408" s="19" t="s">
        <v>49</v>
      </c>
    </row>
    <row r="409" spans="2:31" x14ac:dyDescent="0.25">
      <c r="B409" s="21" t="s">
        <v>24</v>
      </c>
      <c r="C409" s="20"/>
      <c r="D409" s="20">
        <v>1000</v>
      </c>
      <c r="E409" s="20"/>
      <c r="F409" s="23">
        <v>1000</v>
      </c>
      <c r="G409" s="23"/>
      <c r="H409" s="23">
        <v>400</v>
      </c>
      <c r="I409" s="20">
        <v>400</v>
      </c>
      <c r="J409" s="23"/>
      <c r="K409" s="23"/>
      <c r="L409" s="23"/>
      <c r="M409" s="23"/>
      <c r="N409" s="20"/>
      <c r="O409" s="20"/>
      <c r="P409" s="20">
        <v>1330</v>
      </c>
      <c r="Q409" s="23"/>
      <c r="R409" s="20"/>
      <c r="S409" s="23">
        <v>100</v>
      </c>
      <c r="T409" s="23"/>
      <c r="U409" s="23">
        <v>200</v>
      </c>
      <c r="V409" s="20">
        <v>100</v>
      </c>
      <c r="W409" s="20"/>
      <c r="X409" s="20"/>
      <c r="Y409" s="23"/>
      <c r="Z409" s="20"/>
      <c r="AA409" s="23"/>
      <c r="AB409" s="23"/>
      <c r="AC409" s="23">
        <v>150</v>
      </c>
      <c r="AD409" s="23"/>
      <c r="AE409" s="23"/>
    </row>
    <row r="410" spans="2:31" x14ac:dyDescent="0.25">
      <c r="B410" s="21" t="s">
        <v>26</v>
      </c>
      <c r="C410" s="20"/>
      <c r="D410" s="20"/>
      <c r="E410" s="20"/>
      <c r="F410" s="23">
        <v>500</v>
      </c>
      <c r="G410" s="23"/>
      <c r="H410" s="23">
        <v>200</v>
      </c>
      <c r="I410" s="20"/>
      <c r="J410" s="23"/>
      <c r="K410" s="23"/>
      <c r="L410" s="23"/>
      <c r="M410" s="23"/>
      <c r="N410" s="23"/>
      <c r="O410" s="20"/>
      <c r="P410" s="20"/>
      <c r="Q410" s="23"/>
      <c r="R410" s="20">
        <v>2000</v>
      </c>
      <c r="S410" s="23"/>
      <c r="T410" s="23"/>
      <c r="U410" s="23"/>
      <c r="V410" s="20">
        <v>100</v>
      </c>
      <c r="W410" s="20"/>
      <c r="X410" s="20"/>
      <c r="Y410" s="23"/>
      <c r="Z410" s="20"/>
      <c r="AA410" s="23"/>
      <c r="AB410" s="23"/>
      <c r="AC410" s="23">
        <v>150</v>
      </c>
      <c r="AD410" s="23"/>
      <c r="AE410" s="23"/>
    </row>
    <row r="411" spans="2:31" x14ac:dyDescent="0.25">
      <c r="B411" s="21" t="s">
        <v>36</v>
      </c>
      <c r="C411" s="20"/>
      <c r="D411" s="20"/>
      <c r="E411" s="20"/>
      <c r="F411" s="23"/>
      <c r="G411" s="23"/>
      <c r="H411" s="23"/>
      <c r="I411" s="20"/>
      <c r="J411" s="23"/>
      <c r="K411" s="23"/>
      <c r="L411" s="23"/>
      <c r="M411" s="23"/>
      <c r="N411" s="23"/>
      <c r="O411" s="20"/>
      <c r="P411" s="20"/>
      <c r="Q411" s="23"/>
      <c r="R411" s="20"/>
      <c r="S411" s="23"/>
      <c r="T411" s="23"/>
      <c r="U411" s="23"/>
      <c r="V411" s="20"/>
      <c r="W411" s="20"/>
      <c r="X411" s="20"/>
      <c r="Y411" s="23"/>
      <c r="Z411" s="20"/>
      <c r="AA411" s="23"/>
      <c r="AB411" s="23">
        <v>1500</v>
      </c>
      <c r="AC411" s="23"/>
      <c r="AD411" s="23"/>
      <c r="AE411" s="23"/>
    </row>
    <row r="412" spans="2:31" x14ac:dyDescent="0.25">
      <c r="B412" s="24" t="s">
        <v>57</v>
      </c>
      <c r="C412" s="23"/>
      <c r="D412" s="23"/>
      <c r="E412" s="23"/>
      <c r="F412" s="23"/>
      <c r="G412" s="23"/>
      <c r="H412" s="23"/>
      <c r="I412" s="23"/>
      <c r="J412" s="23">
        <v>1000</v>
      </c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>
        <v>500</v>
      </c>
      <c r="AB412" s="23"/>
      <c r="AC412" s="23"/>
      <c r="AD412" s="23"/>
      <c r="AE412" s="23"/>
    </row>
    <row r="413" spans="2:31" x14ac:dyDescent="0.25">
      <c r="B413" s="24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</row>
    <row r="414" spans="2:31" x14ac:dyDescent="0.25">
      <c r="B414" s="25" t="s">
        <v>19</v>
      </c>
      <c r="C414" s="26">
        <f t="shared" ref="C414:AE414" si="38">C409+C410+C411+C412+C413</f>
        <v>0</v>
      </c>
      <c r="D414" s="26">
        <f t="shared" si="38"/>
        <v>1000</v>
      </c>
      <c r="E414" s="26">
        <f t="shared" si="38"/>
        <v>0</v>
      </c>
      <c r="F414" s="26">
        <f t="shared" si="38"/>
        <v>1500</v>
      </c>
      <c r="G414" s="26">
        <f t="shared" si="38"/>
        <v>0</v>
      </c>
      <c r="H414" s="26">
        <f t="shared" si="38"/>
        <v>600</v>
      </c>
      <c r="I414" s="26">
        <f t="shared" si="38"/>
        <v>400</v>
      </c>
      <c r="J414" s="26">
        <f t="shared" si="38"/>
        <v>1000</v>
      </c>
      <c r="K414" s="26">
        <f t="shared" si="38"/>
        <v>0</v>
      </c>
      <c r="L414" s="26">
        <f t="shared" si="38"/>
        <v>0</v>
      </c>
      <c r="M414" s="26">
        <f t="shared" si="38"/>
        <v>0</v>
      </c>
      <c r="N414" s="26">
        <f t="shared" si="38"/>
        <v>0</v>
      </c>
      <c r="O414" s="26">
        <f t="shared" si="38"/>
        <v>0</v>
      </c>
      <c r="P414" s="26">
        <f t="shared" si="38"/>
        <v>1330</v>
      </c>
      <c r="Q414" s="26">
        <f t="shared" si="38"/>
        <v>0</v>
      </c>
      <c r="R414" s="26">
        <f t="shared" si="38"/>
        <v>2000</v>
      </c>
      <c r="S414" s="26">
        <f t="shared" si="38"/>
        <v>100</v>
      </c>
      <c r="T414" s="26">
        <f t="shared" si="38"/>
        <v>0</v>
      </c>
      <c r="U414" s="26">
        <f t="shared" si="38"/>
        <v>200</v>
      </c>
      <c r="V414" s="26">
        <f t="shared" si="38"/>
        <v>200</v>
      </c>
      <c r="W414" s="26">
        <f t="shared" si="38"/>
        <v>0</v>
      </c>
      <c r="X414" s="26">
        <f t="shared" si="38"/>
        <v>0</v>
      </c>
      <c r="Y414" s="26">
        <f t="shared" si="38"/>
        <v>0</v>
      </c>
      <c r="Z414" s="26">
        <f t="shared" si="38"/>
        <v>0</v>
      </c>
      <c r="AA414" s="26">
        <f t="shared" si="38"/>
        <v>500</v>
      </c>
      <c r="AB414" s="26">
        <f t="shared" si="38"/>
        <v>1500</v>
      </c>
      <c r="AC414" s="26">
        <f t="shared" si="38"/>
        <v>300</v>
      </c>
      <c r="AD414" s="26">
        <f t="shared" si="38"/>
        <v>0</v>
      </c>
      <c r="AE414" s="26">
        <f t="shared" si="38"/>
        <v>0</v>
      </c>
    </row>
    <row r="415" spans="2:31" x14ac:dyDescent="0.25">
      <c r="B415" s="24" t="s">
        <v>20</v>
      </c>
      <c r="C415" s="23">
        <v>110</v>
      </c>
      <c r="D415" s="23">
        <v>80</v>
      </c>
      <c r="E415" s="23">
        <v>45</v>
      </c>
      <c r="F415" s="23">
        <v>42</v>
      </c>
      <c r="G415" s="23">
        <v>42</v>
      </c>
      <c r="H415" s="23">
        <v>42</v>
      </c>
      <c r="I415" s="23">
        <v>60</v>
      </c>
      <c r="J415" s="23">
        <v>480</v>
      </c>
      <c r="K415" s="23">
        <v>100</v>
      </c>
      <c r="L415" s="23">
        <v>55</v>
      </c>
      <c r="M415" s="23">
        <v>80</v>
      </c>
      <c r="N415" s="23">
        <v>60</v>
      </c>
      <c r="O415" s="23">
        <v>110</v>
      </c>
      <c r="P415" s="23">
        <v>420</v>
      </c>
      <c r="Q415" s="23">
        <v>220</v>
      </c>
      <c r="R415" s="23">
        <v>330</v>
      </c>
      <c r="S415" s="23">
        <v>260</v>
      </c>
      <c r="T415" s="23">
        <v>275</v>
      </c>
      <c r="U415" s="23">
        <v>600</v>
      </c>
      <c r="V415" s="23">
        <v>180</v>
      </c>
      <c r="W415" s="23">
        <v>1200</v>
      </c>
      <c r="X415" s="23">
        <v>160</v>
      </c>
      <c r="Y415" s="23">
        <v>180</v>
      </c>
      <c r="Z415" s="23">
        <v>150</v>
      </c>
      <c r="AA415" s="23">
        <v>70</v>
      </c>
      <c r="AB415" s="23">
        <v>56</v>
      </c>
      <c r="AC415" s="23">
        <v>15</v>
      </c>
      <c r="AD415" s="23">
        <v>242</v>
      </c>
      <c r="AE415" s="23"/>
    </row>
    <row r="416" spans="2:31" x14ac:dyDescent="0.25">
      <c r="B416" s="25" t="s">
        <v>21</v>
      </c>
      <c r="C416" s="26">
        <f>C414*C415/1000</f>
        <v>0</v>
      </c>
      <c r="D416" s="26">
        <f t="shared" ref="D416:AE416" si="39">D414*D415/1000</f>
        <v>80</v>
      </c>
      <c r="E416" s="26">
        <f t="shared" si="39"/>
        <v>0</v>
      </c>
      <c r="F416" s="26">
        <f t="shared" si="39"/>
        <v>63</v>
      </c>
      <c r="G416" s="26">
        <f t="shared" si="39"/>
        <v>0</v>
      </c>
      <c r="H416" s="26">
        <f t="shared" si="39"/>
        <v>25.2</v>
      </c>
      <c r="I416" s="26">
        <f t="shared" si="39"/>
        <v>24</v>
      </c>
      <c r="J416" s="26">
        <f t="shared" si="39"/>
        <v>480</v>
      </c>
      <c r="K416" s="26">
        <f t="shared" si="39"/>
        <v>0</v>
      </c>
      <c r="L416" s="26">
        <f t="shared" si="39"/>
        <v>0</v>
      </c>
      <c r="M416" s="26">
        <f t="shared" si="39"/>
        <v>0</v>
      </c>
      <c r="N416" s="26">
        <f t="shared" si="39"/>
        <v>0</v>
      </c>
      <c r="O416" s="26">
        <f t="shared" si="39"/>
        <v>0</v>
      </c>
      <c r="P416" s="26">
        <f t="shared" si="39"/>
        <v>558.6</v>
      </c>
      <c r="Q416" s="26">
        <f t="shared" si="39"/>
        <v>0</v>
      </c>
      <c r="R416" s="26">
        <f t="shared" si="39"/>
        <v>660</v>
      </c>
      <c r="S416" s="26">
        <f t="shared" si="39"/>
        <v>26</v>
      </c>
      <c r="T416" s="26">
        <f t="shared" si="39"/>
        <v>0</v>
      </c>
      <c r="U416" s="26">
        <f t="shared" si="39"/>
        <v>120</v>
      </c>
      <c r="V416" s="26">
        <f t="shared" si="39"/>
        <v>36</v>
      </c>
      <c r="W416" s="26">
        <f t="shared" si="39"/>
        <v>0</v>
      </c>
      <c r="X416" s="26">
        <f t="shared" si="39"/>
        <v>0</v>
      </c>
      <c r="Y416" s="26">
        <f t="shared" si="39"/>
        <v>0</v>
      </c>
      <c r="Z416" s="26">
        <f t="shared" si="39"/>
        <v>0</v>
      </c>
      <c r="AA416" s="26">
        <f t="shared" si="39"/>
        <v>35</v>
      </c>
      <c r="AB416" s="26">
        <f t="shared" si="39"/>
        <v>84</v>
      </c>
      <c r="AC416" s="26">
        <f t="shared" si="39"/>
        <v>4.5</v>
      </c>
      <c r="AD416" s="26">
        <f t="shared" si="39"/>
        <v>0</v>
      </c>
      <c r="AE416" s="26">
        <f t="shared" si="39"/>
        <v>0</v>
      </c>
    </row>
    <row r="417" spans="2:31" x14ac:dyDescent="0.25"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</row>
    <row r="419" spans="2:31" x14ac:dyDescent="0.25">
      <c r="C419" t="s">
        <v>22</v>
      </c>
      <c r="L419" t="s">
        <v>23</v>
      </c>
    </row>
    <row r="420" spans="2:31" ht="18.75" x14ac:dyDescent="0.25">
      <c r="B420" s="1"/>
      <c r="C420" s="1"/>
      <c r="D420" s="1"/>
      <c r="E420" s="2"/>
      <c r="F420" s="2"/>
      <c r="G420" s="1"/>
      <c r="H420" s="3" t="s">
        <v>0</v>
      </c>
      <c r="I420" s="2"/>
      <c r="J420" s="2"/>
      <c r="K420" s="2"/>
      <c r="L420" s="2"/>
      <c r="M420" s="1"/>
      <c r="N420" s="2"/>
      <c r="O420" s="2"/>
      <c r="P420" s="2"/>
      <c r="Q420" s="4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2:31" ht="15.75" x14ac:dyDescent="0.25">
      <c r="B421" s="5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4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2:31" x14ac:dyDescent="0.25">
      <c r="B422" s="1"/>
      <c r="C422" s="2"/>
      <c r="D422" s="6"/>
      <c r="E422" s="6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4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2:31" ht="15.75" x14ac:dyDescent="0.25">
      <c r="B423" s="7" t="s">
        <v>83</v>
      </c>
      <c r="C423" s="8"/>
      <c r="D423" s="2"/>
      <c r="E423" s="2"/>
      <c r="F423" s="2"/>
      <c r="G423" s="1"/>
      <c r="H423" s="2"/>
      <c r="I423" s="2"/>
      <c r="J423" s="2"/>
      <c r="K423" s="2"/>
      <c r="L423" s="2"/>
      <c r="M423" s="2"/>
      <c r="N423" s="1"/>
      <c r="O423" s="1"/>
      <c r="P423" s="2"/>
      <c r="Q423" s="1"/>
      <c r="R423" s="1"/>
      <c r="S423" s="2" t="s">
        <v>1</v>
      </c>
      <c r="T423" s="1"/>
      <c r="U423" s="1"/>
      <c r="V423" s="1"/>
      <c r="W423" s="1"/>
      <c r="X423" s="1"/>
      <c r="Y423" s="1"/>
      <c r="Z423" s="1"/>
      <c r="AA423" s="1" t="s">
        <v>2</v>
      </c>
      <c r="AB423" s="1"/>
      <c r="AC423" s="1"/>
      <c r="AD423" s="1"/>
      <c r="AE423" s="1"/>
    </row>
    <row r="424" spans="2:31" x14ac:dyDescent="0.25">
      <c r="B424" s="1" t="s">
        <v>27</v>
      </c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4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2:31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9"/>
      <c r="N425" s="2"/>
      <c r="O425" s="2"/>
      <c r="P425" s="2"/>
      <c r="Q425" s="4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2:31" ht="15.75" x14ac:dyDescent="0.25">
      <c r="B426" s="9"/>
      <c r="C426" s="10"/>
      <c r="D426" s="11"/>
      <c r="E426" s="12" t="s">
        <v>3</v>
      </c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4"/>
      <c r="R426" s="11"/>
      <c r="S426" s="11"/>
      <c r="T426" s="11"/>
      <c r="U426" s="15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</row>
    <row r="427" spans="2:31" x14ac:dyDescent="0.25">
      <c r="B427" s="17"/>
      <c r="C427" s="30" t="s">
        <v>4</v>
      </c>
      <c r="D427" s="31"/>
      <c r="E427" s="31"/>
      <c r="F427" s="31"/>
      <c r="G427" s="31"/>
      <c r="H427" s="31"/>
      <c r="I427" s="31"/>
      <c r="J427" s="31"/>
      <c r="K427" s="31"/>
      <c r="L427" s="31"/>
      <c r="M427" s="31" t="s">
        <v>88</v>
      </c>
      <c r="N427" s="31"/>
      <c r="O427" s="31"/>
      <c r="P427" s="31"/>
      <c r="Q427" s="31"/>
      <c r="R427" s="31"/>
      <c r="S427" s="31"/>
      <c r="T427" s="31"/>
      <c r="U427" s="31"/>
      <c r="V427" s="30" t="s">
        <v>89</v>
      </c>
      <c r="W427" s="31"/>
      <c r="X427" s="31"/>
      <c r="Y427" s="31"/>
      <c r="Z427" s="31"/>
      <c r="AA427" s="31"/>
      <c r="AB427" s="31"/>
      <c r="AC427" s="31"/>
      <c r="AD427" s="31"/>
      <c r="AE427" s="31"/>
    </row>
    <row r="428" spans="2:31" ht="36" x14ac:dyDescent="0.25">
      <c r="B428" s="18">
        <v>21</v>
      </c>
      <c r="C428" s="19" t="s">
        <v>5</v>
      </c>
      <c r="D428" s="19" t="s">
        <v>38</v>
      </c>
      <c r="E428" s="19" t="s">
        <v>6</v>
      </c>
      <c r="F428" s="19" t="s">
        <v>39</v>
      </c>
      <c r="G428" s="19" t="s">
        <v>15</v>
      </c>
      <c r="H428" s="19" t="s">
        <v>9</v>
      </c>
      <c r="I428" s="19" t="s">
        <v>10</v>
      </c>
      <c r="J428" s="19" t="s">
        <v>7</v>
      </c>
      <c r="K428" s="19" t="s">
        <v>40</v>
      </c>
      <c r="L428" s="19" t="s">
        <v>41</v>
      </c>
      <c r="M428" s="19" t="s">
        <v>13</v>
      </c>
      <c r="N428" s="20" t="s">
        <v>42</v>
      </c>
      <c r="O428" s="20" t="s">
        <v>28</v>
      </c>
      <c r="P428" s="22" t="s">
        <v>11</v>
      </c>
      <c r="Q428" s="20" t="s">
        <v>8</v>
      </c>
      <c r="R428" s="22" t="s">
        <v>14</v>
      </c>
      <c r="S428" s="20" t="s">
        <v>17</v>
      </c>
      <c r="T428" s="20" t="s">
        <v>16</v>
      </c>
      <c r="U428" s="22" t="s">
        <v>43</v>
      </c>
      <c r="V428" s="20" t="s">
        <v>44</v>
      </c>
      <c r="W428" s="22" t="s">
        <v>18</v>
      </c>
      <c r="X428" s="20" t="s">
        <v>45</v>
      </c>
      <c r="Y428" s="22" t="s">
        <v>46</v>
      </c>
      <c r="Z428" s="20" t="s">
        <v>30</v>
      </c>
      <c r="AA428" s="22" t="s">
        <v>47</v>
      </c>
      <c r="AB428" s="20" t="s">
        <v>36</v>
      </c>
      <c r="AC428" s="19" t="s">
        <v>25</v>
      </c>
      <c r="AD428" s="19" t="s">
        <v>48</v>
      </c>
      <c r="AE428" s="19" t="s">
        <v>49</v>
      </c>
    </row>
    <row r="429" spans="2:31" x14ac:dyDescent="0.25">
      <c r="B429" s="21" t="s">
        <v>59</v>
      </c>
      <c r="C429" s="20"/>
      <c r="D429" s="20"/>
      <c r="E429" s="20"/>
      <c r="F429" s="23">
        <v>500</v>
      </c>
      <c r="G429" s="23"/>
      <c r="H429" s="23">
        <v>200</v>
      </c>
      <c r="I429" s="20"/>
      <c r="J429" s="23"/>
      <c r="K429" s="23"/>
      <c r="L429" s="23"/>
      <c r="M429" s="23"/>
      <c r="N429" s="20"/>
      <c r="O429" s="20">
        <v>1400</v>
      </c>
      <c r="P429" s="20">
        <v>1000</v>
      </c>
      <c r="Q429" s="23"/>
      <c r="R429" s="20"/>
      <c r="S429" s="23"/>
      <c r="T429" s="23"/>
      <c r="U429" s="23">
        <v>200</v>
      </c>
      <c r="V429" s="20"/>
      <c r="W429" s="20"/>
      <c r="X429" s="20"/>
      <c r="Y429" s="23"/>
      <c r="Z429" s="20"/>
      <c r="AA429" s="23"/>
      <c r="AB429" s="23"/>
      <c r="AC429" s="23">
        <v>140</v>
      </c>
      <c r="AD429" s="23"/>
      <c r="AE429" s="23"/>
    </row>
    <row r="430" spans="2:31" x14ac:dyDescent="0.25">
      <c r="B430" s="21" t="s">
        <v>5</v>
      </c>
      <c r="C430" s="20">
        <v>1000</v>
      </c>
      <c r="D430" s="20"/>
      <c r="E430" s="20"/>
      <c r="F430" s="23"/>
      <c r="G430" s="23"/>
      <c r="H430" s="23">
        <v>200</v>
      </c>
      <c r="I430" s="20">
        <v>400</v>
      </c>
      <c r="J430" s="23"/>
      <c r="K430" s="23"/>
      <c r="L430" s="23"/>
      <c r="M430" s="23"/>
      <c r="N430" s="23"/>
      <c r="O430" s="20"/>
      <c r="P430" s="20"/>
      <c r="Q430" s="23"/>
      <c r="R430" s="20"/>
      <c r="S430" s="23"/>
      <c r="T430" s="23"/>
      <c r="U430" s="23">
        <v>300</v>
      </c>
      <c r="V430" s="20">
        <v>100</v>
      </c>
      <c r="W430" s="20"/>
      <c r="X430" s="20"/>
      <c r="Y430" s="23"/>
      <c r="Z430" s="20"/>
      <c r="AA430" s="23"/>
      <c r="AB430" s="23"/>
      <c r="AC430" s="23">
        <v>100</v>
      </c>
      <c r="AD430" s="23"/>
      <c r="AE430" s="23"/>
    </row>
    <row r="431" spans="2:31" x14ac:dyDescent="0.25">
      <c r="B431" s="21" t="s">
        <v>57</v>
      </c>
      <c r="C431" s="20"/>
      <c r="D431" s="20"/>
      <c r="E431" s="20"/>
      <c r="F431" s="23"/>
      <c r="G431" s="23"/>
      <c r="H431" s="23"/>
      <c r="I431" s="20"/>
      <c r="J431" s="23">
        <v>806</v>
      </c>
      <c r="K431" s="23"/>
      <c r="L431" s="23"/>
      <c r="M431" s="23"/>
      <c r="N431" s="23"/>
      <c r="O431" s="20"/>
      <c r="P431" s="20"/>
      <c r="Q431" s="23"/>
      <c r="R431" s="20"/>
      <c r="S431" s="23"/>
      <c r="T431" s="23"/>
      <c r="U431" s="23"/>
      <c r="V431" s="20"/>
      <c r="W431" s="20"/>
      <c r="X431" s="20"/>
      <c r="Y431" s="23"/>
      <c r="Z431" s="20"/>
      <c r="AA431" s="23">
        <v>500</v>
      </c>
      <c r="AB431" s="23"/>
      <c r="AC431" s="23"/>
      <c r="AD431" s="23"/>
      <c r="AE431" s="23"/>
    </row>
    <row r="432" spans="2:31" x14ac:dyDescent="0.25">
      <c r="B432" s="24" t="s">
        <v>46</v>
      </c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</row>
    <row r="433" spans="2:31" x14ac:dyDescent="0.25">
      <c r="B433" s="24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</row>
    <row r="434" spans="2:31" x14ac:dyDescent="0.25">
      <c r="B434" s="25" t="s">
        <v>19</v>
      </c>
      <c r="C434" s="26">
        <f t="shared" ref="C434:AE434" si="40">C429+C430+C431+C432+C433</f>
        <v>1000</v>
      </c>
      <c r="D434" s="26">
        <f t="shared" si="40"/>
        <v>0</v>
      </c>
      <c r="E434" s="26">
        <f t="shared" si="40"/>
        <v>0</v>
      </c>
      <c r="F434" s="26">
        <f t="shared" si="40"/>
        <v>500</v>
      </c>
      <c r="G434" s="26">
        <f t="shared" si="40"/>
        <v>0</v>
      </c>
      <c r="H434" s="26">
        <f t="shared" si="40"/>
        <v>400</v>
      </c>
      <c r="I434" s="26">
        <f t="shared" si="40"/>
        <v>400</v>
      </c>
      <c r="J434" s="26">
        <f t="shared" si="40"/>
        <v>806</v>
      </c>
      <c r="K434" s="26">
        <f t="shared" si="40"/>
        <v>0</v>
      </c>
      <c r="L434" s="26">
        <f t="shared" si="40"/>
        <v>0</v>
      </c>
      <c r="M434" s="26">
        <f t="shared" si="40"/>
        <v>0</v>
      </c>
      <c r="N434" s="26">
        <f t="shared" si="40"/>
        <v>0</v>
      </c>
      <c r="O434" s="26">
        <f t="shared" si="40"/>
        <v>1400</v>
      </c>
      <c r="P434" s="26">
        <f t="shared" si="40"/>
        <v>1000</v>
      </c>
      <c r="Q434" s="26">
        <f t="shared" si="40"/>
        <v>0</v>
      </c>
      <c r="R434" s="26">
        <f t="shared" si="40"/>
        <v>0</v>
      </c>
      <c r="S434" s="26">
        <f t="shared" si="40"/>
        <v>0</v>
      </c>
      <c r="T434" s="26">
        <f t="shared" si="40"/>
        <v>0</v>
      </c>
      <c r="U434" s="26">
        <f t="shared" si="40"/>
        <v>500</v>
      </c>
      <c r="V434" s="26">
        <f t="shared" si="40"/>
        <v>100</v>
      </c>
      <c r="W434" s="26">
        <f t="shared" si="40"/>
        <v>0</v>
      </c>
      <c r="X434" s="26">
        <f t="shared" si="40"/>
        <v>0</v>
      </c>
      <c r="Y434" s="26">
        <f t="shared" si="40"/>
        <v>0</v>
      </c>
      <c r="Z434" s="26">
        <f t="shared" si="40"/>
        <v>0</v>
      </c>
      <c r="AA434" s="26">
        <f t="shared" si="40"/>
        <v>500</v>
      </c>
      <c r="AB434" s="26">
        <f t="shared" si="40"/>
        <v>0</v>
      </c>
      <c r="AC434" s="26">
        <f t="shared" si="40"/>
        <v>240</v>
      </c>
      <c r="AD434" s="26">
        <f t="shared" si="40"/>
        <v>0</v>
      </c>
      <c r="AE434" s="26">
        <f t="shared" si="40"/>
        <v>0</v>
      </c>
    </row>
    <row r="435" spans="2:31" x14ac:dyDescent="0.25">
      <c r="B435" s="24" t="s">
        <v>20</v>
      </c>
      <c r="C435" s="23">
        <v>110</v>
      </c>
      <c r="D435" s="23">
        <v>80</v>
      </c>
      <c r="E435" s="23">
        <v>45</v>
      </c>
      <c r="F435" s="23">
        <v>42</v>
      </c>
      <c r="G435" s="23">
        <v>42</v>
      </c>
      <c r="H435" s="23">
        <v>42</v>
      </c>
      <c r="I435" s="23">
        <v>60</v>
      </c>
      <c r="J435" s="23">
        <v>480</v>
      </c>
      <c r="K435" s="23">
        <v>100</v>
      </c>
      <c r="L435" s="23">
        <v>55</v>
      </c>
      <c r="M435" s="23">
        <v>80</v>
      </c>
      <c r="N435" s="23">
        <v>60</v>
      </c>
      <c r="O435" s="23">
        <v>310</v>
      </c>
      <c r="P435" s="23">
        <v>420</v>
      </c>
      <c r="Q435" s="23">
        <v>220</v>
      </c>
      <c r="R435" s="23">
        <v>330</v>
      </c>
      <c r="S435" s="23">
        <v>260</v>
      </c>
      <c r="T435" s="23">
        <v>275</v>
      </c>
      <c r="U435" s="23">
        <v>600</v>
      </c>
      <c r="V435" s="23">
        <v>180</v>
      </c>
      <c r="W435" s="23">
        <v>1200</v>
      </c>
      <c r="X435" s="23">
        <v>160</v>
      </c>
      <c r="Y435" s="23">
        <v>180</v>
      </c>
      <c r="Z435" s="23">
        <v>150</v>
      </c>
      <c r="AA435" s="23">
        <v>70</v>
      </c>
      <c r="AB435" s="23">
        <v>56</v>
      </c>
      <c r="AC435" s="23">
        <v>15</v>
      </c>
      <c r="AD435" s="23">
        <v>242</v>
      </c>
      <c r="AE435" s="23"/>
    </row>
    <row r="436" spans="2:31" x14ac:dyDescent="0.25">
      <c r="B436" s="25" t="s">
        <v>21</v>
      </c>
      <c r="C436" s="26">
        <f>C434*C435/1000</f>
        <v>110</v>
      </c>
      <c r="D436" s="26">
        <f t="shared" ref="D436:AE436" si="41">D434*D435/1000</f>
        <v>0</v>
      </c>
      <c r="E436" s="26">
        <f t="shared" si="41"/>
        <v>0</v>
      </c>
      <c r="F436" s="26">
        <f t="shared" si="41"/>
        <v>21</v>
      </c>
      <c r="G436" s="26">
        <f t="shared" si="41"/>
        <v>0</v>
      </c>
      <c r="H436" s="26">
        <f t="shared" si="41"/>
        <v>16.8</v>
      </c>
      <c r="I436" s="26">
        <f t="shared" si="41"/>
        <v>24</v>
      </c>
      <c r="J436" s="26">
        <f t="shared" si="41"/>
        <v>386.88</v>
      </c>
      <c r="K436" s="26">
        <f t="shared" si="41"/>
        <v>0</v>
      </c>
      <c r="L436" s="26">
        <f t="shared" si="41"/>
        <v>0</v>
      </c>
      <c r="M436" s="26">
        <f t="shared" si="41"/>
        <v>0</v>
      </c>
      <c r="N436" s="26">
        <f t="shared" si="41"/>
        <v>0</v>
      </c>
      <c r="O436" s="26">
        <f t="shared" si="41"/>
        <v>434</v>
      </c>
      <c r="P436" s="26">
        <f t="shared" si="41"/>
        <v>420</v>
      </c>
      <c r="Q436" s="26">
        <f t="shared" si="41"/>
        <v>0</v>
      </c>
      <c r="R436" s="26">
        <f t="shared" si="41"/>
        <v>0</v>
      </c>
      <c r="S436" s="26">
        <f t="shared" si="41"/>
        <v>0</v>
      </c>
      <c r="T436" s="26">
        <f t="shared" si="41"/>
        <v>0</v>
      </c>
      <c r="U436" s="26">
        <f t="shared" si="41"/>
        <v>300</v>
      </c>
      <c r="V436" s="26">
        <f t="shared" si="41"/>
        <v>18</v>
      </c>
      <c r="W436" s="26">
        <f t="shared" si="41"/>
        <v>0</v>
      </c>
      <c r="X436" s="26">
        <f t="shared" si="41"/>
        <v>0</v>
      </c>
      <c r="Y436" s="26">
        <f t="shared" si="41"/>
        <v>0</v>
      </c>
      <c r="Z436" s="26">
        <f t="shared" si="41"/>
        <v>0</v>
      </c>
      <c r="AA436" s="26">
        <f t="shared" si="41"/>
        <v>35</v>
      </c>
      <c r="AB436" s="26">
        <f t="shared" si="41"/>
        <v>0</v>
      </c>
      <c r="AC436" s="26">
        <f t="shared" si="41"/>
        <v>3.6</v>
      </c>
      <c r="AD436" s="26">
        <f t="shared" si="41"/>
        <v>0</v>
      </c>
      <c r="AE436" s="26">
        <f t="shared" si="41"/>
        <v>0</v>
      </c>
    </row>
    <row r="437" spans="2:31" x14ac:dyDescent="0.25"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</row>
    <row r="439" spans="2:31" x14ac:dyDescent="0.25">
      <c r="C439" t="s">
        <v>22</v>
      </c>
      <c r="L439" t="s">
        <v>23</v>
      </c>
    </row>
    <row r="441" spans="2:31" ht="18.75" x14ac:dyDescent="0.25">
      <c r="B441" s="1"/>
      <c r="C441" s="1"/>
      <c r="D441" s="1"/>
      <c r="E441" s="2"/>
      <c r="F441" s="2"/>
      <c r="G441" s="1"/>
      <c r="H441" s="3" t="s">
        <v>0</v>
      </c>
      <c r="I441" s="2"/>
      <c r="J441" s="2"/>
      <c r="K441" s="2"/>
      <c r="L441" s="2"/>
      <c r="M441" s="1"/>
      <c r="N441" s="2"/>
      <c r="O441" s="2"/>
      <c r="P441" s="2"/>
      <c r="Q441" s="4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2:31" ht="15.75" x14ac:dyDescent="0.25">
      <c r="B442" s="5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4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2:31" x14ac:dyDescent="0.25">
      <c r="B443" s="1"/>
      <c r="C443" s="2"/>
      <c r="D443" s="6"/>
      <c r="E443" s="6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4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2:31" ht="15.75" x14ac:dyDescent="0.25">
      <c r="B444" s="7" t="s">
        <v>84</v>
      </c>
      <c r="C444" s="8"/>
      <c r="D444" s="2"/>
      <c r="E444" s="2"/>
      <c r="F444" s="2"/>
      <c r="G444" s="1"/>
      <c r="H444" s="2"/>
      <c r="I444" s="2"/>
      <c r="J444" s="2"/>
      <c r="K444" s="2"/>
      <c r="L444" s="2"/>
      <c r="M444" s="2"/>
      <c r="N444" s="1"/>
      <c r="O444" s="1"/>
      <c r="P444" s="2"/>
      <c r="Q444" s="1"/>
      <c r="R444" s="1"/>
      <c r="S444" s="2" t="s">
        <v>1</v>
      </c>
      <c r="T444" s="1"/>
      <c r="U444" s="1"/>
      <c r="V444" s="1"/>
      <c r="W444" s="1"/>
      <c r="X444" s="1"/>
      <c r="Y444" s="1"/>
      <c r="Z444" s="1"/>
      <c r="AA444" s="1" t="s">
        <v>2</v>
      </c>
      <c r="AB444" s="1"/>
      <c r="AC444" s="1"/>
      <c r="AD444" s="1"/>
      <c r="AE444" s="1"/>
    </row>
    <row r="445" spans="2:31" x14ac:dyDescent="0.25">
      <c r="B445" s="1" t="s">
        <v>31</v>
      </c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4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2:31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9"/>
      <c r="N446" s="2"/>
      <c r="O446" s="2"/>
      <c r="P446" s="2"/>
      <c r="Q446" s="4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2:31" ht="15.75" x14ac:dyDescent="0.25">
      <c r="B447" s="9"/>
      <c r="C447" s="10"/>
      <c r="D447" s="11"/>
      <c r="E447" s="12" t="s">
        <v>3</v>
      </c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4"/>
      <c r="R447" s="11"/>
      <c r="S447" s="11"/>
      <c r="T447" s="11"/>
      <c r="U447" s="15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</row>
    <row r="448" spans="2:31" x14ac:dyDescent="0.25">
      <c r="B448" s="17"/>
      <c r="C448" s="30" t="s">
        <v>4</v>
      </c>
      <c r="D448" s="31"/>
      <c r="E448" s="31"/>
      <c r="F448" s="31"/>
      <c r="G448" s="31"/>
      <c r="H448" s="31"/>
      <c r="I448" s="31"/>
      <c r="J448" s="31"/>
      <c r="K448" s="31"/>
      <c r="L448" s="31"/>
      <c r="M448" s="31" t="s">
        <v>60</v>
      </c>
      <c r="N448" s="31"/>
      <c r="O448" s="31"/>
      <c r="P448" s="31"/>
      <c r="Q448" s="31"/>
      <c r="R448" s="31"/>
      <c r="S448" s="31"/>
      <c r="T448" s="31"/>
      <c r="U448" s="31"/>
      <c r="V448" s="30" t="s">
        <v>61</v>
      </c>
      <c r="W448" s="31"/>
      <c r="X448" s="31"/>
      <c r="Y448" s="31"/>
      <c r="Z448" s="31"/>
      <c r="AA448" s="31"/>
      <c r="AB448" s="31"/>
      <c r="AC448" s="31"/>
      <c r="AD448" s="31"/>
      <c r="AE448" s="31"/>
    </row>
    <row r="449" spans="2:31" ht="36" x14ac:dyDescent="0.25">
      <c r="B449" s="18">
        <v>22</v>
      </c>
      <c r="C449" s="19" t="s">
        <v>5</v>
      </c>
      <c r="D449" s="19" t="s">
        <v>38</v>
      </c>
      <c r="E449" s="19" t="s">
        <v>6</v>
      </c>
      <c r="F449" s="19" t="s">
        <v>39</v>
      </c>
      <c r="G449" s="19" t="s">
        <v>15</v>
      </c>
      <c r="H449" s="19" t="s">
        <v>9</v>
      </c>
      <c r="I449" s="19" t="s">
        <v>10</v>
      </c>
      <c r="J449" s="19" t="s">
        <v>7</v>
      </c>
      <c r="K449" s="19" t="s">
        <v>40</v>
      </c>
      <c r="L449" s="19" t="s">
        <v>41</v>
      </c>
      <c r="M449" s="19" t="s">
        <v>13</v>
      </c>
      <c r="N449" s="20" t="s">
        <v>42</v>
      </c>
      <c r="O449" s="20" t="s">
        <v>28</v>
      </c>
      <c r="P449" s="22" t="s">
        <v>11</v>
      </c>
      <c r="Q449" s="20" t="s">
        <v>8</v>
      </c>
      <c r="R449" s="22" t="s">
        <v>14</v>
      </c>
      <c r="S449" s="20" t="s">
        <v>17</v>
      </c>
      <c r="T449" s="20" t="s">
        <v>16</v>
      </c>
      <c r="U449" s="22" t="s">
        <v>43</v>
      </c>
      <c r="V449" s="20" t="s">
        <v>44</v>
      </c>
      <c r="W449" s="22" t="s">
        <v>18</v>
      </c>
      <c r="X449" s="20" t="s">
        <v>45</v>
      </c>
      <c r="Y449" s="22" t="s">
        <v>46</v>
      </c>
      <c r="Z449" s="20" t="s">
        <v>30</v>
      </c>
      <c r="AA449" s="22" t="s">
        <v>47</v>
      </c>
      <c r="AB449" s="20" t="s">
        <v>36</v>
      </c>
      <c r="AC449" s="19" t="s">
        <v>25</v>
      </c>
      <c r="AD449" s="19" t="s">
        <v>48</v>
      </c>
      <c r="AE449" s="19" t="s">
        <v>49</v>
      </c>
    </row>
    <row r="450" spans="2:31" x14ac:dyDescent="0.25">
      <c r="B450" s="21" t="s">
        <v>63</v>
      </c>
      <c r="C450" s="20"/>
      <c r="D450" s="20"/>
      <c r="E450" s="20"/>
      <c r="F450" s="23">
        <v>1000</v>
      </c>
      <c r="G450" s="23"/>
      <c r="H450" s="23">
        <v>400</v>
      </c>
      <c r="I450" s="20">
        <v>400</v>
      </c>
      <c r="J450" s="23"/>
      <c r="K450" s="23"/>
      <c r="L450" s="23"/>
      <c r="M450" s="23">
        <v>500</v>
      </c>
      <c r="N450" s="20"/>
      <c r="O450" s="20"/>
      <c r="P450" s="20"/>
      <c r="Q450" s="23">
        <v>1500</v>
      </c>
      <c r="R450" s="20"/>
      <c r="S450" s="23">
        <v>195</v>
      </c>
      <c r="T450" s="23">
        <v>550</v>
      </c>
      <c r="U450" s="23">
        <v>200</v>
      </c>
      <c r="V450" s="20">
        <v>100</v>
      </c>
      <c r="W450" s="20"/>
      <c r="X450" s="20"/>
      <c r="Y450" s="23"/>
      <c r="Z450" s="20"/>
      <c r="AA450" s="23"/>
      <c r="AB450" s="23"/>
      <c r="AC450" s="23">
        <v>150</v>
      </c>
      <c r="AD450" s="23"/>
      <c r="AE450" s="23"/>
    </row>
    <row r="451" spans="2:31" ht="24" x14ac:dyDescent="0.25">
      <c r="B451" s="21" t="s">
        <v>64</v>
      </c>
      <c r="C451" s="20"/>
      <c r="D451" s="20"/>
      <c r="E451" s="20"/>
      <c r="F451" s="23">
        <v>1500</v>
      </c>
      <c r="G451" s="23"/>
      <c r="H451" s="23">
        <v>200</v>
      </c>
      <c r="I451" s="20"/>
      <c r="J451" s="23"/>
      <c r="K451" s="23"/>
      <c r="L451" s="23"/>
      <c r="M451" s="23"/>
      <c r="N451" s="23"/>
      <c r="O451" s="20"/>
      <c r="P451" s="20">
        <v>1500</v>
      </c>
      <c r="Q451" s="23"/>
      <c r="R451" s="20"/>
      <c r="S451" s="23"/>
      <c r="T451" s="23"/>
      <c r="U451" s="23">
        <v>200</v>
      </c>
      <c r="V451" s="20">
        <v>100</v>
      </c>
      <c r="W451" s="20"/>
      <c r="X451" s="20"/>
      <c r="Y451" s="23"/>
      <c r="Z451" s="20"/>
      <c r="AA451" s="23"/>
      <c r="AB451" s="23"/>
      <c r="AC451" s="23">
        <v>150</v>
      </c>
      <c r="AD451" s="23"/>
      <c r="AE451" s="23"/>
    </row>
    <row r="452" spans="2:31" x14ac:dyDescent="0.25">
      <c r="B452" s="21" t="s">
        <v>36</v>
      </c>
      <c r="C452" s="20"/>
      <c r="D452" s="20"/>
      <c r="E452" s="20"/>
      <c r="F452" s="23"/>
      <c r="G452" s="23"/>
      <c r="H452" s="23"/>
      <c r="I452" s="20"/>
      <c r="J452" s="23"/>
      <c r="K452" s="23"/>
      <c r="L452" s="23"/>
      <c r="M452" s="23"/>
      <c r="N452" s="23"/>
      <c r="O452" s="20"/>
      <c r="P452" s="20"/>
      <c r="Q452" s="23"/>
      <c r="R452" s="20"/>
      <c r="S452" s="23"/>
      <c r="T452" s="23"/>
      <c r="U452" s="23"/>
      <c r="V452" s="20"/>
      <c r="W452" s="20"/>
      <c r="X452" s="20"/>
      <c r="Y452" s="23"/>
      <c r="Z452" s="20"/>
      <c r="AA452" s="23"/>
      <c r="AB452" s="23">
        <v>1500</v>
      </c>
      <c r="AC452" s="23"/>
      <c r="AD452" s="23"/>
      <c r="AE452" s="23"/>
    </row>
    <row r="453" spans="2:31" x14ac:dyDescent="0.25">
      <c r="B453" s="24" t="s">
        <v>52</v>
      </c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>
        <v>100</v>
      </c>
      <c r="X453" s="23"/>
      <c r="Y453" s="23"/>
      <c r="Z453" s="23"/>
      <c r="AA453" s="23">
        <v>500</v>
      </c>
      <c r="AB453" s="23"/>
      <c r="AC453" s="23"/>
      <c r="AD453" s="23"/>
      <c r="AE453" s="23"/>
    </row>
    <row r="454" spans="2:31" x14ac:dyDescent="0.25">
      <c r="B454" s="24" t="s">
        <v>65</v>
      </c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>
        <v>2000</v>
      </c>
      <c r="Y454" s="23"/>
      <c r="Z454" s="23"/>
      <c r="AA454" s="23"/>
      <c r="AB454" s="23"/>
      <c r="AC454" s="23"/>
      <c r="AD454" s="23"/>
      <c r="AE454" s="23"/>
    </row>
    <row r="455" spans="2:31" x14ac:dyDescent="0.25">
      <c r="B455" s="25" t="s">
        <v>19</v>
      </c>
      <c r="C455" s="26">
        <f t="shared" ref="C455:AE455" si="42">C450+C451+C452+C453+C454</f>
        <v>0</v>
      </c>
      <c r="D455" s="26">
        <f t="shared" si="42"/>
        <v>0</v>
      </c>
      <c r="E455" s="26">
        <f t="shared" si="42"/>
        <v>0</v>
      </c>
      <c r="F455" s="26">
        <f t="shared" si="42"/>
        <v>2500</v>
      </c>
      <c r="G455" s="26">
        <f t="shared" si="42"/>
        <v>0</v>
      </c>
      <c r="H455" s="26">
        <f t="shared" si="42"/>
        <v>600</v>
      </c>
      <c r="I455" s="26">
        <f t="shared" si="42"/>
        <v>400</v>
      </c>
      <c r="J455" s="26">
        <f t="shared" si="42"/>
        <v>0</v>
      </c>
      <c r="K455" s="26">
        <f t="shared" si="42"/>
        <v>0</v>
      </c>
      <c r="L455" s="26">
        <f t="shared" si="42"/>
        <v>0</v>
      </c>
      <c r="M455" s="26">
        <f t="shared" si="42"/>
        <v>500</v>
      </c>
      <c r="N455" s="26">
        <f t="shared" si="42"/>
        <v>0</v>
      </c>
      <c r="O455" s="26">
        <f t="shared" si="42"/>
        <v>0</v>
      </c>
      <c r="P455" s="26">
        <f t="shared" si="42"/>
        <v>1500</v>
      </c>
      <c r="Q455" s="26">
        <f t="shared" si="42"/>
        <v>1500</v>
      </c>
      <c r="R455" s="26">
        <f t="shared" si="42"/>
        <v>0</v>
      </c>
      <c r="S455" s="26">
        <f t="shared" si="42"/>
        <v>195</v>
      </c>
      <c r="T455" s="26">
        <f t="shared" si="42"/>
        <v>550</v>
      </c>
      <c r="U455" s="26">
        <f t="shared" si="42"/>
        <v>400</v>
      </c>
      <c r="V455" s="26">
        <f t="shared" si="42"/>
        <v>200</v>
      </c>
      <c r="W455" s="26">
        <f t="shared" si="42"/>
        <v>100</v>
      </c>
      <c r="X455" s="26">
        <f t="shared" si="42"/>
        <v>2000</v>
      </c>
      <c r="Y455" s="26">
        <f t="shared" si="42"/>
        <v>0</v>
      </c>
      <c r="Z455" s="26">
        <f t="shared" si="42"/>
        <v>0</v>
      </c>
      <c r="AA455" s="26">
        <f t="shared" si="42"/>
        <v>500</v>
      </c>
      <c r="AB455" s="26">
        <f t="shared" si="42"/>
        <v>1500</v>
      </c>
      <c r="AC455" s="26">
        <f t="shared" si="42"/>
        <v>300</v>
      </c>
      <c r="AD455" s="26">
        <f t="shared" si="42"/>
        <v>0</v>
      </c>
      <c r="AE455" s="26">
        <f t="shared" si="42"/>
        <v>0</v>
      </c>
    </row>
    <row r="456" spans="2:31" x14ac:dyDescent="0.25">
      <c r="B456" s="24" t="s">
        <v>20</v>
      </c>
      <c r="C456" s="23">
        <v>110</v>
      </c>
      <c r="D456" s="23">
        <v>80</v>
      </c>
      <c r="E456" s="23">
        <v>45</v>
      </c>
      <c r="F456" s="23">
        <v>42</v>
      </c>
      <c r="G456" s="23">
        <v>42</v>
      </c>
      <c r="H456" s="23">
        <v>42</v>
      </c>
      <c r="I456" s="23">
        <v>60</v>
      </c>
      <c r="J456" s="23">
        <v>480</v>
      </c>
      <c r="K456" s="23">
        <v>100</v>
      </c>
      <c r="L456" s="23">
        <v>55</v>
      </c>
      <c r="M456" s="23">
        <v>80</v>
      </c>
      <c r="N456" s="23">
        <v>60</v>
      </c>
      <c r="O456" s="23">
        <v>110</v>
      </c>
      <c r="P456" s="23">
        <v>420</v>
      </c>
      <c r="Q456" s="23">
        <v>220</v>
      </c>
      <c r="R456" s="23">
        <v>330</v>
      </c>
      <c r="S456" s="23">
        <v>260</v>
      </c>
      <c r="T456" s="23">
        <v>275</v>
      </c>
      <c r="U456" s="23">
        <v>600</v>
      </c>
      <c r="V456" s="23">
        <v>180</v>
      </c>
      <c r="W456" s="23">
        <v>1200</v>
      </c>
      <c r="X456" s="23">
        <v>160</v>
      </c>
      <c r="Y456" s="23">
        <v>180</v>
      </c>
      <c r="Z456" s="23">
        <v>150</v>
      </c>
      <c r="AA456" s="23">
        <v>70</v>
      </c>
      <c r="AB456" s="23">
        <v>56</v>
      </c>
      <c r="AC456" s="23">
        <v>15</v>
      </c>
      <c r="AD456" s="23">
        <v>242</v>
      </c>
      <c r="AE456" s="23"/>
    </row>
    <row r="457" spans="2:31" x14ac:dyDescent="0.25">
      <c r="B457" s="25" t="s">
        <v>21</v>
      </c>
      <c r="C457" s="26">
        <f>C455*C456/1000</f>
        <v>0</v>
      </c>
      <c r="D457" s="26">
        <f t="shared" ref="D457:AE457" si="43">D455*D456/1000</f>
        <v>0</v>
      </c>
      <c r="E457" s="26">
        <f t="shared" si="43"/>
        <v>0</v>
      </c>
      <c r="F457" s="26">
        <f t="shared" si="43"/>
        <v>105</v>
      </c>
      <c r="G457" s="26">
        <f t="shared" si="43"/>
        <v>0</v>
      </c>
      <c r="H457" s="26">
        <f t="shared" si="43"/>
        <v>25.2</v>
      </c>
      <c r="I457" s="26">
        <f t="shared" si="43"/>
        <v>24</v>
      </c>
      <c r="J457" s="26">
        <f t="shared" si="43"/>
        <v>0</v>
      </c>
      <c r="K457" s="26">
        <f t="shared" si="43"/>
        <v>0</v>
      </c>
      <c r="L457" s="26">
        <f t="shared" si="43"/>
        <v>0</v>
      </c>
      <c r="M457" s="26">
        <f t="shared" si="43"/>
        <v>40</v>
      </c>
      <c r="N457" s="26">
        <f t="shared" si="43"/>
        <v>0</v>
      </c>
      <c r="O457" s="26">
        <f t="shared" si="43"/>
        <v>0</v>
      </c>
      <c r="P457" s="26">
        <f t="shared" si="43"/>
        <v>630</v>
      </c>
      <c r="Q457" s="26">
        <f t="shared" si="43"/>
        <v>330</v>
      </c>
      <c r="R457" s="26">
        <f t="shared" si="43"/>
        <v>0</v>
      </c>
      <c r="S457" s="26">
        <f t="shared" si="43"/>
        <v>50.7</v>
      </c>
      <c r="T457" s="26">
        <f t="shared" si="43"/>
        <v>151.25</v>
      </c>
      <c r="U457" s="26">
        <f t="shared" si="43"/>
        <v>240</v>
      </c>
      <c r="V457" s="26">
        <f t="shared" si="43"/>
        <v>36</v>
      </c>
      <c r="W457" s="26">
        <f t="shared" si="43"/>
        <v>120</v>
      </c>
      <c r="X457" s="26">
        <f t="shared" si="43"/>
        <v>320</v>
      </c>
      <c r="Y457" s="26">
        <f t="shared" si="43"/>
        <v>0</v>
      </c>
      <c r="Z457" s="26">
        <f t="shared" si="43"/>
        <v>0</v>
      </c>
      <c r="AA457" s="26">
        <f t="shared" si="43"/>
        <v>35</v>
      </c>
      <c r="AB457" s="26">
        <f t="shared" si="43"/>
        <v>84</v>
      </c>
      <c r="AC457" s="26">
        <f t="shared" si="43"/>
        <v>4.5</v>
      </c>
      <c r="AD457" s="26">
        <f t="shared" si="43"/>
        <v>0</v>
      </c>
      <c r="AE457" s="26">
        <f t="shared" si="43"/>
        <v>0</v>
      </c>
    </row>
    <row r="458" spans="2:31" x14ac:dyDescent="0.25"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</row>
    <row r="460" spans="2:31" x14ac:dyDescent="0.25">
      <c r="C460" t="s">
        <v>22</v>
      </c>
      <c r="L460" t="s">
        <v>23</v>
      </c>
    </row>
    <row r="462" spans="2:31" ht="18.75" x14ac:dyDescent="0.25">
      <c r="B462" s="1"/>
      <c r="C462" s="1"/>
      <c r="D462" s="1"/>
      <c r="E462" s="2"/>
      <c r="F462" s="2"/>
      <c r="G462" s="1"/>
      <c r="H462" s="3" t="s">
        <v>0</v>
      </c>
      <c r="I462" s="2"/>
      <c r="J462" s="2"/>
      <c r="K462" s="2"/>
      <c r="L462" s="2"/>
      <c r="M462" s="1"/>
      <c r="N462" s="2"/>
      <c r="O462" s="2"/>
      <c r="P462" s="2"/>
      <c r="Q462" s="4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2:31" ht="15.75" x14ac:dyDescent="0.25">
      <c r="B463" s="5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4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2:31" x14ac:dyDescent="0.25">
      <c r="B464" s="1"/>
      <c r="C464" s="2"/>
      <c r="D464" s="6"/>
      <c r="E464" s="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4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2:31" ht="15.75" x14ac:dyDescent="0.25">
      <c r="B465" s="7" t="s">
        <v>85</v>
      </c>
      <c r="C465" s="8"/>
      <c r="D465" s="2"/>
      <c r="E465" s="2"/>
      <c r="F465" s="2"/>
      <c r="G465" s="1"/>
      <c r="H465" s="2"/>
      <c r="I465" s="2"/>
      <c r="J465" s="2"/>
      <c r="K465" s="2"/>
      <c r="L465" s="2"/>
      <c r="M465" s="2"/>
      <c r="N465" s="1"/>
      <c r="O465" s="1"/>
      <c r="P465" s="2"/>
      <c r="Q465" s="1"/>
      <c r="R465" s="1"/>
      <c r="S465" s="2" t="s">
        <v>1</v>
      </c>
      <c r="T465" s="1"/>
      <c r="U465" s="1"/>
      <c r="V465" s="1"/>
      <c r="W465" s="1"/>
      <c r="X465" s="1"/>
      <c r="Y465" s="1"/>
      <c r="Z465" s="1"/>
      <c r="AA465" s="1" t="s">
        <v>2</v>
      </c>
      <c r="AB465" s="1"/>
      <c r="AC465" s="1"/>
      <c r="AD465" s="1"/>
      <c r="AE465" s="1"/>
    </row>
    <row r="466" spans="2:31" x14ac:dyDescent="0.25">
      <c r="B466" s="1" t="s">
        <v>32</v>
      </c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4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2:31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9"/>
      <c r="N467" s="2"/>
      <c r="O467" s="2"/>
      <c r="P467" s="2"/>
      <c r="Q467" s="4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2:31" ht="15.75" x14ac:dyDescent="0.25">
      <c r="B468" s="9"/>
      <c r="C468" s="10"/>
      <c r="D468" s="11"/>
      <c r="E468" s="12" t="s">
        <v>3</v>
      </c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4"/>
      <c r="R468" s="11"/>
      <c r="S468" s="11"/>
      <c r="T468" s="11"/>
      <c r="U468" s="15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</row>
    <row r="469" spans="2:31" x14ac:dyDescent="0.25">
      <c r="B469" s="17"/>
      <c r="C469" s="30" t="s">
        <v>4</v>
      </c>
      <c r="D469" s="31"/>
      <c r="E469" s="31"/>
      <c r="F469" s="31"/>
      <c r="G469" s="31"/>
      <c r="H469" s="31"/>
      <c r="I469" s="31"/>
      <c r="J469" s="31"/>
      <c r="K469" s="31"/>
      <c r="L469" s="31"/>
      <c r="M469" s="31" t="s">
        <v>60</v>
      </c>
      <c r="N469" s="31"/>
      <c r="O469" s="31"/>
      <c r="P469" s="31"/>
      <c r="Q469" s="31"/>
      <c r="R469" s="31"/>
      <c r="S469" s="31"/>
      <c r="T469" s="31"/>
      <c r="U469" s="31"/>
      <c r="V469" s="30" t="s">
        <v>61</v>
      </c>
      <c r="W469" s="31"/>
      <c r="X469" s="31"/>
      <c r="Y469" s="31"/>
      <c r="Z469" s="31"/>
      <c r="AA469" s="31"/>
      <c r="AB469" s="31"/>
      <c r="AC469" s="31"/>
      <c r="AD469" s="31"/>
      <c r="AE469" s="31"/>
    </row>
    <row r="470" spans="2:31" ht="36" x14ac:dyDescent="0.25">
      <c r="B470" s="18">
        <v>23</v>
      </c>
      <c r="C470" s="19" t="s">
        <v>5</v>
      </c>
      <c r="D470" s="19" t="s">
        <v>38</v>
      </c>
      <c r="E470" s="19" t="s">
        <v>6</v>
      </c>
      <c r="F470" s="19" t="s">
        <v>39</v>
      </c>
      <c r="G470" s="19" t="s">
        <v>15</v>
      </c>
      <c r="H470" s="19" t="s">
        <v>9</v>
      </c>
      <c r="I470" s="19" t="s">
        <v>10</v>
      </c>
      <c r="J470" s="19" t="s">
        <v>7</v>
      </c>
      <c r="K470" s="19" t="s">
        <v>40</v>
      </c>
      <c r="L470" s="19" t="s">
        <v>41</v>
      </c>
      <c r="M470" s="19" t="s">
        <v>13</v>
      </c>
      <c r="N470" s="20" t="s">
        <v>42</v>
      </c>
      <c r="O470" s="20" t="s">
        <v>28</v>
      </c>
      <c r="P470" s="22" t="s">
        <v>11</v>
      </c>
      <c r="Q470" s="20" t="s">
        <v>8</v>
      </c>
      <c r="R470" s="22" t="s">
        <v>14</v>
      </c>
      <c r="S470" s="20" t="s">
        <v>17</v>
      </c>
      <c r="T470" s="20" t="s">
        <v>16</v>
      </c>
      <c r="U470" s="22" t="s">
        <v>43</v>
      </c>
      <c r="V470" s="20" t="s">
        <v>44</v>
      </c>
      <c r="W470" s="22" t="s">
        <v>18</v>
      </c>
      <c r="X470" s="20" t="s">
        <v>45</v>
      </c>
      <c r="Y470" s="22" t="s">
        <v>46</v>
      </c>
      <c r="Z470" s="20" t="s">
        <v>30</v>
      </c>
      <c r="AA470" s="22" t="s">
        <v>47</v>
      </c>
      <c r="AB470" s="20" t="s">
        <v>36</v>
      </c>
      <c r="AC470" s="19" t="s">
        <v>25</v>
      </c>
      <c r="AD470" s="19" t="s">
        <v>48</v>
      </c>
      <c r="AE470" s="19" t="s">
        <v>49</v>
      </c>
    </row>
    <row r="471" spans="2:31" x14ac:dyDescent="0.25">
      <c r="B471" s="21" t="s">
        <v>67</v>
      </c>
      <c r="C471" s="20"/>
      <c r="D471" s="20"/>
      <c r="E471" s="20"/>
      <c r="F471" s="23"/>
      <c r="G471" s="23"/>
      <c r="H471" s="23"/>
      <c r="I471" s="20"/>
      <c r="J471" s="23"/>
      <c r="K471" s="23">
        <v>3000</v>
      </c>
      <c r="L471" s="23">
        <v>500</v>
      </c>
      <c r="M471" s="23">
        <v>500</v>
      </c>
      <c r="N471" s="20"/>
      <c r="O471" s="20"/>
      <c r="P471" s="20"/>
      <c r="Q471" s="23"/>
      <c r="R471" s="20"/>
      <c r="S471" s="23"/>
      <c r="T471" s="23"/>
      <c r="U471" s="23">
        <v>200</v>
      </c>
      <c r="V471" s="20"/>
      <c r="W471" s="20"/>
      <c r="X471" s="20"/>
      <c r="Y471" s="23"/>
      <c r="Z471" s="20"/>
      <c r="AA471" s="23">
        <v>200</v>
      </c>
      <c r="AB471" s="23"/>
      <c r="AC471" s="23">
        <v>150</v>
      </c>
      <c r="AD471" s="23"/>
      <c r="AE471" s="23"/>
    </row>
    <row r="472" spans="2:31" x14ac:dyDescent="0.25">
      <c r="B472" s="21" t="s">
        <v>68</v>
      </c>
      <c r="C472" s="20"/>
      <c r="D472" s="20"/>
      <c r="E472" s="20"/>
      <c r="F472" s="23"/>
      <c r="G472" s="23"/>
      <c r="H472" s="23">
        <v>400</v>
      </c>
      <c r="I472" s="20">
        <v>500</v>
      </c>
      <c r="J472" s="23"/>
      <c r="K472" s="23"/>
      <c r="L472" s="23"/>
      <c r="M472" s="23"/>
      <c r="N472" s="23">
        <v>2000</v>
      </c>
      <c r="O472" s="20"/>
      <c r="P472" s="20"/>
      <c r="Q472" s="23">
        <v>1500</v>
      </c>
      <c r="R472" s="20"/>
      <c r="S472" s="23"/>
      <c r="T472" s="23"/>
      <c r="U472" s="23">
        <v>200</v>
      </c>
      <c r="V472" s="20">
        <v>100</v>
      </c>
      <c r="W472" s="20"/>
      <c r="X472" s="20"/>
      <c r="Y472" s="23"/>
      <c r="Z472" s="20"/>
      <c r="AA472" s="23"/>
      <c r="AB472" s="23"/>
      <c r="AC472" s="23">
        <v>150</v>
      </c>
      <c r="AD472" s="23"/>
      <c r="AE472" s="23"/>
    </row>
    <row r="473" spans="2:31" x14ac:dyDescent="0.25">
      <c r="B473" s="21" t="s">
        <v>36</v>
      </c>
      <c r="C473" s="20"/>
      <c r="D473" s="20"/>
      <c r="E473" s="20"/>
      <c r="F473" s="23"/>
      <c r="G473" s="23"/>
      <c r="H473" s="23"/>
      <c r="I473" s="20"/>
      <c r="J473" s="23"/>
      <c r="K473" s="23"/>
      <c r="L473" s="23"/>
      <c r="M473" s="23"/>
      <c r="N473" s="23"/>
      <c r="O473" s="20"/>
      <c r="P473" s="20"/>
      <c r="Q473" s="23"/>
      <c r="R473" s="20"/>
      <c r="S473" s="23"/>
      <c r="T473" s="23"/>
      <c r="U473" s="23"/>
      <c r="V473" s="20"/>
      <c r="W473" s="20"/>
      <c r="X473" s="20"/>
      <c r="Y473" s="23"/>
      <c r="Z473" s="20"/>
      <c r="AA473" s="23"/>
      <c r="AB473" s="23">
        <v>1500</v>
      </c>
      <c r="AC473" s="23"/>
      <c r="AD473" s="23"/>
      <c r="AE473" s="23"/>
    </row>
    <row r="474" spans="2:31" x14ac:dyDescent="0.25">
      <c r="B474" s="24" t="s">
        <v>57</v>
      </c>
      <c r="C474" s="23"/>
      <c r="D474" s="23"/>
      <c r="E474" s="23"/>
      <c r="F474" s="23"/>
      <c r="G474" s="23"/>
      <c r="H474" s="23"/>
      <c r="I474" s="23"/>
      <c r="J474" s="23">
        <v>1325</v>
      </c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>
        <v>500</v>
      </c>
      <c r="AB474" s="23"/>
      <c r="AC474" s="23"/>
      <c r="AD474" s="23"/>
      <c r="AE474" s="23"/>
    </row>
    <row r="475" spans="2:31" x14ac:dyDescent="0.25">
      <c r="B475" s="24" t="s">
        <v>65</v>
      </c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>
        <v>2000</v>
      </c>
      <c r="AA475" s="23"/>
      <c r="AB475" s="23"/>
      <c r="AC475" s="23"/>
      <c r="AD475" s="23"/>
      <c r="AE475" s="23"/>
    </row>
    <row r="476" spans="2:31" x14ac:dyDescent="0.25">
      <c r="B476" s="25" t="s">
        <v>19</v>
      </c>
      <c r="C476" s="26">
        <f t="shared" ref="C476:AE476" si="44">C471+C472+C473+C474+C475</f>
        <v>0</v>
      </c>
      <c r="D476" s="26">
        <f t="shared" si="44"/>
        <v>0</v>
      </c>
      <c r="E476" s="26">
        <f t="shared" si="44"/>
        <v>0</v>
      </c>
      <c r="F476" s="26">
        <f t="shared" si="44"/>
        <v>0</v>
      </c>
      <c r="G476" s="26">
        <f t="shared" si="44"/>
        <v>0</v>
      </c>
      <c r="H476" s="26">
        <f t="shared" si="44"/>
        <v>400</v>
      </c>
      <c r="I476" s="26">
        <f t="shared" si="44"/>
        <v>500</v>
      </c>
      <c r="J476" s="26">
        <f t="shared" si="44"/>
        <v>1325</v>
      </c>
      <c r="K476" s="26">
        <f t="shared" si="44"/>
        <v>3000</v>
      </c>
      <c r="L476" s="26">
        <f t="shared" si="44"/>
        <v>500</v>
      </c>
      <c r="M476" s="26">
        <f t="shared" si="44"/>
        <v>500</v>
      </c>
      <c r="N476" s="26">
        <f t="shared" si="44"/>
        <v>2000</v>
      </c>
      <c r="O476" s="26">
        <f t="shared" si="44"/>
        <v>0</v>
      </c>
      <c r="P476" s="26">
        <f t="shared" si="44"/>
        <v>0</v>
      </c>
      <c r="Q476" s="26">
        <f t="shared" si="44"/>
        <v>1500</v>
      </c>
      <c r="R476" s="26">
        <f t="shared" si="44"/>
        <v>0</v>
      </c>
      <c r="S476" s="26">
        <f t="shared" si="44"/>
        <v>0</v>
      </c>
      <c r="T476" s="26">
        <f t="shared" si="44"/>
        <v>0</v>
      </c>
      <c r="U476" s="26">
        <f t="shared" si="44"/>
        <v>400</v>
      </c>
      <c r="V476" s="26">
        <f t="shared" si="44"/>
        <v>100</v>
      </c>
      <c r="W476" s="26">
        <f t="shared" si="44"/>
        <v>0</v>
      </c>
      <c r="X476" s="26">
        <f t="shared" si="44"/>
        <v>0</v>
      </c>
      <c r="Y476" s="26">
        <f t="shared" si="44"/>
        <v>0</v>
      </c>
      <c r="Z476" s="26">
        <f t="shared" si="44"/>
        <v>2000</v>
      </c>
      <c r="AA476" s="26">
        <f t="shared" si="44"/>
        <v>700</v>
      </c>
      <c r="AB476" s="26">
        <f t="shared" si="44"/>
        <v>1500</v>
      </c>
      <c r="AC476" s="26">
        <f t="shared" si="44"/>
        <v>300</v>
      </c>
      <c r="AD476" s="26">
        <f t="shared" si="44"/>
        <v>0</v>
      </c>
      <c r="AE476" s="26">
        <f t="shared" si="44"/>
        <v>0</v>
      </c>
    </row>
    <row r="477" spans="2:31" x14ac:dyDescent="0.25">
      <c r="B477" s="24" t="s">
        <v>20</v>
      </c>
      <c r="C477" s="23">
        <v>110</v>
      </c>
      <c r="D477" s="23">
        <v>80</v>
      </c>
      <c r="E477" s="23">
        <v>45</v>
      </c>
      <c r="F477" s="23">
        <v>42</v>
      </c>
      <c r="G477" s="23">
        <v>42</v>
      </c>
      <c r="H477" s="23">
        <v>42</v>
      </c>
      <c r="I477" s="23">
        <v>60</v>
      </c>
      <c r="J477" s="23">
        <v>480</v>
      </c>
      <c r="K477" s="23">
        <v>100</v>
      </c>
      <c r="L477" s="23">
        <v>55</v>
      </c>
      <c r="M477" s="23">
        <v>80</v>
      </c>
      <c r="N477" s="23">
        <v>60</v>
      </c>
      <c r="O477" s="23">
        <v>110</v>
      </c>
      <c r="P477" s="23">
        <v>420</v>
      </c>
      <c r="Q477" s="23">
        <v>220</v>
      </c>
      <c r="R477" s="23">
        <v>330</v>
      </c>
      <c r="S477" s="23">
        <v>260</v>
      </c>
      <c r="T477" s="23">
        <v>275</v>
      </c>
      <c r="U477" s="23">
        <v>600</v>
      </c>
      <c r="V477" s="23">
        <v>180</v>
      </c>
      <c r="W477" s="23">
        <v>1200</v>
      </c>
      <c r="X477" s="23">
        <v>160</v>
      </c>
      <c r="Y477" s="23">
        <v>180</v>
      </c>
      <c r="Z477" s="23">
        <v>150</v>
      </c>
      <c r="AA477" s="23">
        <v>70</v>
      </c>
      <c r="AB477" s="23">
        <v>56</v>
      </c>
      <c r="AC477" s="23">
        <v>15</v>
      </c>
      <c r="AD477" s="23">
        <v>242</v>
      </c>
      <c r="AE477" s="23"/>
    </row>
    <row r="478" spans="2:31" x14ac:dyDescent="0.25">
      <c r="B478" s="25" t="s">
        <v>21</v>
      </c>
      <c r="C478" s="26">
        <f>C476*C477/1000</f>
        <v>0</v>
      </c>
      <c r="D478" s="26">
        <f t="shared" ref="D478:AE478" si="45">D476*D477/1000</f>
        <v>0</v>
      </c>
      <c r="E478" s="26">
        <f t="shared" si="45"/>
        <v>0</v>
      </c>
      <c r="F478" s="26">
        <f t="shared" si="45"/>
        <v>0</v>
      </c>
      <c r="G478" s="26">
        <f t="shared" si="45"/>
        <v>0</v>
      </c>
      <c r="H478" s="26">
        <f t="shared" si="45"/>
        <v>16.8</v>
      </c>
      <c r="I478" s="26">
        <f t="shared" si="45"/>
        <v>30</v>
      </c>
      <c r="J478" s="26">
        <f t="shared" si="45"/>
        <v>636</v>
      </c>
      <c r="K478" s="26">
        <f t="shared" si="45"/>
        <v>300</v>
      </c>
      <c r="L478" s="26">
        <f t="shared" si="45"/>
        <v>27.5</v>
      </c>
      <c r="M478" s="26">
        <f t="shared" si="45"/>
        <v>40</v>
      </c>
      <c r="N478" s="26">
        <f t="shared" si="45"/>
        <v>120</v>
      </c>
      <c r="O478" s="26">
        <f t="shared" si="45"/>
        <v>0</v>
      </c>
      <c r="P478" s="26">
        <f t="shared" si="45"/>
        <v>0</v>
      </c>
      <c r="Q478" s="26">
        <f t="shared" si="45"/>
        <v>330</v>
      </c>
      <c r="R478" s="26">
        <f t="shared" si="45"/>
        <v>0</v>
      </c>
      <c r="S478" s="26">
        <f t="shared" si="45"/>
        <v>0</v>
      </c>
      <c r="T478" s="26">
        <f t="shared" si="45"/>
        <v>0</v>
      </c>
      <c r="U478" s="26">
        <f t="shared" si="45"/>
        <v>240</v>
      </c>
      <c r="V478" s="26">
        <f t="shared" si="45"/>
        <v>18</v>
      </c>
      <c r="W478" s="26">
        <f t="shared" si="45"/>
        <v>0</v>
      </c>
      <c r="X478" s="26">
        <f t="shared" si="45"/>
        <v>0</v>
      </c>
      <c r="Y478" s="26">
        <f t="shared" si="45"/>
        <v>0</v>
      </c>
      <c r="Z478" s="26">
        <f t="shared" si="45"/>
        <v>300</v>
      </c>
      <c r="AA478" s="26">
        <f t="shared" si="45"/>
        <v>49</v>
      </c>
      <c r="AB478" s="26">
        <f t="shared" si="45"/>
        <v>84</v>
      </c>
      <c r="AC478" s="26">
        <f t="shared" si="45"/>
        <v>4.5</v>
      </c>
      <c r="AD478" s="26">
        <f t="shared" si="45"/>
        <v>0</v>
      </c>
      <c r="AE478" s="26">
        <f t="shared" si="45"/>
        <v>0</v>
      </c>
    </row>
    <row r="479" spans="2:31" x14ac:dyDescent="0.25"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</row>
    <row r="481" spans="2:31" x14ac:dyDescent="0.25">
      <c r="C481" t="s">
        <v>22</v>
      </c>
      <c r="L481" t="s">
        <v>23</v>
      </c>
    </row>
    <row r="482" spans="2:31" ht="18.75" x14ac:dyDescent="0.25">
      <c r="B482" s="1"/>
      <c r="C482" s="1"/>
      <c r="D482" s="1"/>
      <c r="E482" s="2"/>
      <c r="F482" s="2"/>
      <c r="G482" s="1"/>
      <c r="H482" s="3" t="s">
        <v>0</v>
      </c>
      <c r="I482" s="2"/>
      <c r="J482" s="2"/>
      <c r="K482" s="2"/>
      <c r="L482" s="2"/>
      <c r="M482" s="1"/>
      <c r="N482" s="2"/>
      <c r="O482" s="2"/>
      <c r="P482" s="2"/>
      <c r="Q482" s="4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2:31" ht="15.75" x14ac:dyDescent="0.25">
      <c r="B483" s="5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4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2:31" x14ac:dyDescent="0.25">
      <c r="B484" s="1"/>
      <c r="C484" s="2"/>
      <c r="D484" s="6"/>
      <c r="E484" s="6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4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2:31" ht="15.75" x14ac:dyDescent="0.25">
      <c r="B485" s="7" t="s">
        <v>86</v>
      </c>
      <c r="C485" s="8"/>
      <c r="D485" s="2"/>
      <c r="E485" s="2"/>
      <c r="F485" s="2"/>
      <c r="G485" s="1"/>
      <c r="H485" s="2"/>
      <c r="I485" s="2"/>
      <c r="J485" s="2"/>
      <c r="K485" s="2"/>
      <c r="L485" s="2"/>
      <c r="M485" s="2"/>
      <c r="N485" s="1"/>
      <c r="O485" s="1"/>
      <c r="P485" s="2"/>
      <c r="Q485" s="1"/>
      <c r="R485" s="1"/>
      <c r="S485" s="2" t="s">
        <v>1</v>
      </c>
      <c r="T485" s="1"/>
      <c r="U485" s="1"/>
      <c r="V485" s="1"/>
      <c r="W485" s="1"/>
      <c r="X485" s="1"/>
      <c r="Y485" s="1"/>
      <c r="Z485" s="1"/>
      <c r="AA485" s="1" t="s">
        <v>2</v>
      </c>
      <c r="AB485" s="1"/>
      <c r="AC485" s="1"/>
      <c r="AD485" s="1"/>
      <c r="AE485" s="1"/>
    </row>
    <row r="486" spans="2:31" x14ac:dyDescent="0.25">
      <c r="B486" s="1" t="s">
        <v>33</v>
      </c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4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2:31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9"/>
      <c r="N487" s="2"/>
      <c r="O487" s="2"/>
      <c r="P487" s="2"/>
      <c r="Q487" s="4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2:31" ht="15.75" x14ac:dyDescent="0.25">
      <c r="B488" s="9"/>
      <c r="C488" s="10"/>
      <c r="D488" s="11"/>
      <c r="E488" s="12" t="s">
        <v>3</v>
      </c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4"/>
      <c r="R488" s="11"/>
      <c r="S488" s="11"/>
      <c r="T488" s="11"/>
      <c r="U488" s="15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</row>
    <row r="489" spans="2:31" x14ac:dyDescent="0.25">
      <c r="B489" s="17"/>
      <c r="C489" s="30" t="s">
        <v>4</v>
      </c>
      <c r="D489" s="31"/>
      <c r="E489" s="31"/>
      <c r="F489" s="31"/>
      <c r="G489" s="31"/>
      <c r="H489" s="31"/>
      <c r="I489" s="31"/>
      <c r="J489" s="31"/>
      <c r="K489" s="31"/>
      <c r="L489" s="31"/>
      <c r="M489" s="31" t="s">
        <v>60</v>
      </c>
      <c r="N489" s="31"/>
      <c r="O489" s="31"/>
      <c r="P489" s="31"/>
      <c r="Q489" s="31"/>
      <c r="R489" s="31"/>
      <c r="S489" s="31"/>
      <c r="T489" s="31"/>
      <c r="U489" s="31"/>
      <c r="V489" s="30" t="s">
        <v>61</v>
      </c>
      <c r="W489" s="31"/>
      <c r="X489" s="31"/>
      <c r="Y489" s="31"/>
      <c r="Z489" s="31"/>
      <c r="AA489" s="31"/>
      <c r="AB489" s="31"/>
      <c r="AC489" s="31"/>
      <c r="AD489" s="31"/>
      <c r="AE489" s="31"/>
    </row>
    <row r="490" spans="2:31" ht="36" x14ac:dyDescent="0.25">
      <c r="B490" s="18">
        <v>24</v>
      </c>
      <c r="C490" s="19" t="s">
        <v>5</v>
      </c>
      <c r="D490" s="19" t="s">
        <v>38</v>
      </c>
      <c r="E490" s="19" t="s">
        <v>6</v>
      </c>
      <c r="F490" s="19" t="s">
        <v>39</v>
      </c>
      <c r="G490" s="19" t="s">
        <v>15</v>
      </c>
      <c r="H490" s="19" t="s">
        <v>9</v>
      </c>
      <c r="I490" s="19" t="s">
        <v>10</v>
      </c>
      <c r="J490" s="19" t="s">
        <v>7</v>
      </c>
      <c r="K490" s="19" t="s">
        <v>40</v>
      </c>
      <c r="L490" s="19" t="s">
        <v>41</v>
      </c>
      <c r="M490" s="19" t="s">
        <v>13</v>
      </c>
      <c r="N490" s="20" t="s">
        <v>42</v>
      </c>
      <c r="O490" s="20" t="s">
        <v>28</v>
      </c>
      <c r="P490" s="22" t="s">
        <v>11</v>
      </c>
      <c r="Q490" s="20" t="s">
        <v>8</v>
      </c>
      <c r="R490" s="22" t="s">
        <v>14</v>
      </c>
      <c r="S490" s="20" t="s">
        <v>17</v>
      </c>
      <c r="T490" s="20" t="s">
        <v>16</v>
      </c>
      <c r="U490" s="22" t="s">
        <v>43</v>
      </c>
      <c r="V490" s="20" t="s">
        <v>44</v>
      </c>
      <c r="W490" s="22" t="s">
        <v>18</v>
      </c>
      <c r="X490" s="20" t="s">
        <v>45</v>
      </c>
      <c r="Y490" s="22" t="s">
        <v>46</v>
      </c>
      <c r="Z490" s="20" t="s">
        <v>30</v>
      </c>
      <c r="AA490" s="22" t="s">
        <v>47</v>
      </c>
      <c r="AB490" s="20" t="s">
        <v>36</v>
      </c>
      <c r="AC490" s="19" t="s">
        <v>25</v>
      </c>
      <c r="AD490" s="19" t="s">
        <v>48</v>
      </c>
      <c r="AE490" s="19" t="s">
        <v>49</v>
      </c>
    </row>
    <row r="491" spans="2:31" x14ac:dyDescent="0.25">
      <c r="B491" s="21" t="s">
        <v>50</v>
      </c>
      <c r="C491" s="20"/>
      <c r="D491" s="20"/>
      <c r="E491" s="20">
        <v>1500</v>
      </c>
      <c r="F491" s="23">
        <v>800</v>
      </c>
      <c r="G491" s="23">
        <v>300</v>
      </c>
      <c r="H491" s="23">
        <v>300</v>
      </c>
      <c r="I491" s="20">
        <v>300</v>
      </c>
      <c r="J491" s="23"/>
      <c r="K491" s="23"/>
      <c r="L491" s="23"/>
      <c r="M491" s="23"/>
      <c r="N491" s="20"/>
      <c r="O491" s="20"/>
      <c r="P491" s="20">
        <v>1500</v>
      </c>
      <c r="Q491" s="23"/>
      <c r="R491" s="20"/>
      <c r="S491" s="23">
        <v>150</v>
      </c>
      <c r="T491" s="23">
        <v>500</v>
      </c>
      <c r="U491" s="23">
        <v>300</v>
      </c>
      <c r="V491" s="20"/>
      <c r="W491" s="20"/>
      <c r="X491" s="20"/>
      <c r="Y491" s="23"/>
      <c r="Z491" s="20"/>
      <c r="AA491" s="23"/>
      <c r="AB491" s="23"/>
      <c r="AC491" s="23">
        <v>140</v>
      </c>
      <c r="AD491" s="23"/>
      <c r="AE491" s="23"/>
    </row>
    <row r="492" spans="2:31" ht="24" x14ac:dyDescent="0.25">
      <c r="B492" s="21" t="s">
        <v>51</v>
      </c>
      <c r="C492" s="20"/>
      <c r="D492" s="20"/>
      <c r="E492" s="20"/>
      <c r="F492" s="23"/>
      <c r="G492" s="23"/>
      <c r="H492" s="23">
        <v>200</v>
      </c>
      <c r="I492" s="20"/>
      <c r="J492" s="23"/>
      <c r="K492" s="23"/>
      <c r="L492" s="23">
        <v>2500</v>
      </c>
      <c r="M492" s="23"/>
      <c r="N492" s="23"/>
      <c r="O492" s="20"/>
      <c r="P492" s="20"/>
      <c r="Q492" s="23">
        <v>1000</v>
      </c>
      <c r="R492" s="20"/>
      <c r="S492" s="23"/>
      <c r="T492" s="23"/>
      <c r="U492" s="23">
        <v>300</v>
      </c>
      <c r="V492" s="20">
        <v>200</v>
      </c>
      <c r="W492" s="20"/>
      <c r="X492" s="20"/>
      <c r="Y492" s="23"/>
      <c r="Z492" s="20"/>
      <c r="AA492" s="23"/>
      <c r="AB492" s="23"/>
      <c r="AC492" s="23">
        <v>150</v>
      </c>
      <c r="AD492" s="23"/>
      <c r="AE492" s="23"/>
    </row>
    <row r="493" spans="2:31" x14ac:dyDescent="0.25">
      <c r="B493" s="21" t="s">
        <v>36</v>
      </c>
      <c r="C493" s="20"/>
      <c r="D493" s="20"/>
      <c r="E493" s="20"/>
      <c r="F493" s="23"/>
      <c r="G493" s="23"/>
      <c r="H493" s="23"/>
      <c r="I493" s="20"/>
      <c r="J493" s="23"/>
      <c r="K493" s="23"/>
      <c r="L493" s="23"/>
      <c r="M493" s="23"/>
      <c r="N493" s="23"/>
      <c r="O493" s="20"/>
      <c r="P493" s="20"/>
      <c r="Q493" s="23"/>
      <c r="R493" s="20"/>
      <c r="S493" s="23"/>
      <c r="T493" s="23"/>
      <c r="U493" s="23"/>
      <c r="V493" s="20"/>
      <c r="W493" s="20"/>
      <c r="X493" s="20"/>
      <c r="Y493" s="23"/>
      <c r="Z493" s="20"/>
      <c r="AA493" s="23"/>
      <c r="AB493" s="23">
        <v>1500</v>
      </c>
      <c r="AC493" s="23"/>
      <c r="AD493" s="23"/>
      <c r="AE493" s="23"/>
    </row>
    <row r="494" spans="2:31" x14ac:dyDescent="0.25">
      <c r="B494" s="24" t="s">
        <v>52</v>
      </c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>
        <v>100</v>
      </c>
      <c r="X494" s="23"/>
      <c r="Y494" s="23"/>
      <c r="Z494" s="23"/>
      <c r="AA494" s="23">
        <v>500</v>
      </c>
      <c r="AB494" s="23"/>
      <c r="AC494" s="23"/>
      <c r="AD494" s="23"/>
      <c r="AE494" s="23"/>
    </row>
    <row r="495" spans="2:31" x14ac:dyDescent="0.25">
      <c r="B495" s="24" t="s">
        <v>29</v>
      </c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>
        <v>1500</v>
      </c>
      <c r="Y495" s="23"/>
      <c r="Z495" s="23"/>
      <c r="AA495" s="23"/>
      <c r="AB495" s="23"/>
      <c r="AC495" s="23"/>
      <c r="AD495" s="23"/>
      <c r="AE495" s="23"/>
    </row>
    <row r="496" spans="2:31" x14ac:dyDescent="0.25">
      <c r="B496" s="25" t="s">
        <v>19</v>
      </c>
      <c r="C496" s="26">
        <f t="shared" ref="C496:AE496" si="46">C491+C492+C493+C494+C495</f>
        <v>0</v>
      </c>
      <c r="D496" s="26">
        <f t="shared" si="46"/>
        <v>0</v>
      </c>
      <c r="E496" s="26">
        <f t="shared" si="46"/>
        <v>1500</v>
      </c>
      <c r="F496" s="26">
        <f t="shared" si="46"/>
        <v>800</v>
      </c>
      <c r="G496" s="26">
        <f t="shared" si="46"/>
        <v>300</v>
      </c>
      <c r="H496" s="26">
        <f t="shared" si="46"/>
        <v>500</v>
      </c>
      <c r="I496" s="26">
        <f t="shared" si="46"/>
        <v>300</v>
      </c>
      <c r="J496" s="26">
        <f t="shared" si="46"/>
        <v>0</v>
      </c>
      <c r="K496" s="26">
        <f t="shared" si="46"/>
        <v>0</v>
      </c>
      <c r="L496" s="26">
        <f t="shared" si="46"/>
        <v>2500</v>
      </c>
      <c r="M496" s="26">
        <f t="shared" si="46"/>
        <v>0</v>
      </c>
      <c r="N496" s="26">
        <f t="shared" si="46"/>
        <v>0</v>
      </c>
      <c r="O496" s="26">
        <f t="shared" si="46"/>
        <v>0</v>
      </c>
      <c r="P496" s="26">
        <f t="shared" si="46"/>
        <v>1500</v>
      </c>
      <c r="Q496" s="26">
        <f t="shared" si="46"/>
        <v>1000</v>
      </c>
      <c r="R496" s="26">
        <f t="shared" si="46"/>
        <v>0</v>
      </c>
      <c r="S496" s="26">
        <f t="shared" si="46"/>
        <v>150</v>
      </c>
      <c r="T496" s="26">
        <f t="shared" si="46"/>
        <v>500</v>
      </c>
      <c r="U496" s="26">
        <f t="shared" si="46"/>
        <v>600</v>
      </c>
      <c r="V496" s="26">
        <f t="shared" si="46"/>
        <v>200</v>
      </c>
      <c r="W496" s="26">
        <f t="shared" si="46"/>
        <v>100</v>
      </c>
      <c r="X496" s="26">
        <f t="shared" si="46"/>
        <v>1500</v>
      </c>
      <c r="Y496" s="26">
        <f t="shared" si="46"/>
        <v>0</v>
      </c>
      <c r="Z496" s="26">
        <f t="shared" si="46"/>
        <v>0</v>
      </c>
      <c r="AA496" s="26">
        <f t="shared" si="46"/>
        <v>500</v>
      </c>
      <c r="AB496" s="26">
        <f t="shared" si="46"/>
        <v>1500</v>
      </c>
      <c r="AC496" s="26">
        <f t="shared" si="46"/>
        <v>290</v>
      </c>
      <c r="AD496" s="26">
        <f t="shared" si="46"/>
        <v>0</v>
      </c>
      <c r="AE496" s="26">
        <f t="shared" si="46"/>
        <v>0</v>
      </c>
    </row>
    <row r="497" spans="2:31" x14ac:dyDescent="0.25">
      <c r="B497" s="24" t="s">
        <v>20</v>
      </c>
      <c r="C497" s="23">
        <v>110</v>
      </c>
      <c r="D497" s="23">
        <v>80</v>
      </c>
      <c r="E497" s="23">
        <v>45</v>
      </c>
      <c r="F497" s="23">
        <v>42</v>
      </c>
      <c r="G497" s="23">
        <v>42</v>
      </c>
      <c r="H497" s="23">
        <v>42</v>
      </c>
      <c r="I497" s="23">
        <v>60</v>
      </c>
      <c r="J497" s="23">
        <v>480</v>
      </c>
      <c r="K497" s="23">
        <v>100</v>
      </c>
      <c r="L497" s="23">
        <v>55</v>
      </c>
      <c r="M497" s="23">
        <v>80</v>
      </c>
      <c r="N497" s="23">
        <v>60</v>
      </c>
      <c r="O497" s="23">
        <v>110</v>
      </c>
      <c r="P497" s="23">
        <v>420</v>
      </c>
      <c r="Q497" s="23">
        <v>220</v>
      </c>
      <c r="R497" s="23">
        <v>330</v>
      </c>
      <c r="S497" s="23">
        <v>260</v>
      </c>
      <c r="T497" s="23">
        <v>275</v>
      </c>
      <c r="U497" s="23">
        <v>600</v>
      </c>
      <c r="V497" s="23">
        <v>180</v>
      </c>
      <c r="W497" s="23">
        <v>1200</v>
      </c>
      <c r="X497" s="23">
        <v>160</v>
      </c>
      <c r="Y497" s="23">
        <v>180</v>
      </c>
      <c r="Z497" s="23">
        <v>150</v>
      </c>
      <c r="AA497" s="23">
        <v>70</v>
      </c>
      <c r="AB497" s="23">
        <v>56</v>
      </c>
      <c r="AC497" s="23">
        <v>15</v>
      </c>
      <c r="AD497" s="23">
        <v>22</v>
      </c>
      <c r="AE497" s="23"/>
    </row>
    <row r="498" spans="2:31" x14ac:dyDescent="0.25">
      <c r="B498" s="25" t="s">
        <v>21</v>
      </c>
      <c r="C498" s="26">
        <f>C496*C497/1000</f>
        <v>0</v>
      </c>
      <c r="D498" s="26">
        <f t="shared" ref="D498:AE498" si="47">D496*D497/1000</f>
        <v>0</v>
      </c>
      <c r="E498" s="26">
        <f t="shared" si="47"/>
        <v>67.5</v>
      </c>
      <c r="F498" s="26">
        <f t="shared" si="47"/>
        <v>33.6</v>
      </c>
      <c r="G498" s="26">
        <f t="shared" si="47"/>
        <v>12.6</v>
      </c>
      <c r="H498" s="26">
        <f t="shared" si="47"/>
        <v>21</v>
      </c>
      <c r="I498" s="26">
        <f t="shared" si="47"/>
        <v>18</v>
      </c>
      <c r="J498" s="26">
        <f t="shared" si="47"/>
        <v>0</v>
      </c>
      <c r="K498" s="26">
        <f t="shared" si="47"/>
        <v>0</v>
      </c>
      <c r="L498" s="26">
        <f t="shared" si="47"/>
        <v>137.5</v>
      </c>
      <c r="M498" s="26">
        <f t="shared" si="47"/>
        <v>0</v>
      </c>
      <c r="N498" s="26">
        <f t="shared" si="47"/>
        <v>0</v>
      </c>
      <c r="O498" s="26">
        <f t="shared" si="47"/>
        <v>0</v>
      </c>
      <c r="P498" s="26">
        <f t="shared" si="47"/>
        <v>630</v>
      </c>
      <c r="Q498" s="26">
        <f t="shared" si="47"/>
        <v>220</v>
      </c>
      <c r="R498" s="26">
        <f t="shared" si="47"/>
        <v>0</v>
      </c>
      <c r="S498" s="26">
        <f t="shared" si="47"/>
        <v>39</v>
      </c>
      <c r="T498" s="26">
        <f t="shared" si="47"/>
        <v>137.5</v>
      </c>
      <c r="U498" s="26">
        <f t="shared" si="47"/>
        <v>360</v>
      </c>
      <c r="V498" s="26">
        <f t="shared" si="47"/>
        <v>36</v>
      </c>
      <c r="W498" s="26">
        <f t="shared" si="47"/>
        <v>120</v>
      </c>
      <c r="X498" s="26">
        <f t="shared" si="47"/>
        <v>240</v>
      </c>
      <c r="Y498" s="26">
        <f t="shared" si="47"/>
        <v>0</v>
      </c>
      <c r="Z498" s="26">
        <f t="shared" si="47"/>
        <v>0</v>
      </c>
      <c r="AA498" s="26">
        <f t="shared" si="47"/>
        <v>35</v>
      </c>
      <c r="AB498" s="26">
        <f t="shared" si="47"/>
        <v>84</v>
      </c>
      <c r="AC498" s="26">
        <f t="shared" si="47"/>
        <v>4.3499999999999996</v>
      </c>
      <c r="AD498" s="26">
        <f t="shared" si="47"/>
        <v>0</v>
      </c>
      <c r="AE498" s="26">
        <f t="shared" si="47"/>
        <v>0</v>
      </c>
    </row>
    <row r="499" spans="2:31" x14ac:dyDescent="0.25"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</row>
    <row r="501" spans="2:31" x14ac:dyDescent="0.25">
      <c r="C501" t="s">
        <v>22</v>
      </c>
      <c r="L501" t="s">
        <v>23</v>
      </c>
    </row>
    <row r="502" spans="2:31" ht="18.75" x14ac:dyDescent="0.25">
      <c r="B502" s="1"/>
      <c r="C502" s="1"/>
      <c r="D502" s="1"/>
      <c r="E502" s="2"/>
      <c r="F502" s="2"/>
      <c r="G502" s="1"/>
      <c r="H502" s="3" t="s">
        <v>0</v>
      </c>
      <c r="I502" s="2"/>
      <c r="J502" s="2"/>
      <c r="K502" s="2"/>
      <c r="L502" s="2"/>
      <c r="M502" s="1"/>
      <c r="N502" s="2"/>
      <c r="O502" s="2"/>
      <c r="P502" s="2"/>
      <c r="Q502" s="4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2:31" ht="15.75" x14ac:dyDescent="0.25">
      <c r="B503" s="5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4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2:31" x14ac:dyDescent="0.25">
      <c r="B504" s="1"/>
      <c r="C504" s="2"/>
      <c r="D504" s="6"/>
      <c r="E504" s="6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4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2:31" ht="15.75" x14ac:dyDescent="0.25">
      <c r="B505" s="7" t="s">
        <v>87</v>
      </c>
      <c r="C505" s="8"/>
      <c r="D505" s="2"/>
      <c r="E505" s="2"/>
      <c r="F505" s="2"/>
      <c r="G505" s="1"/>
      <c r="H505" s="2"/>
      <c r="I505" s="2"/>
      <c r="J505" s="2"/>
      <c r="K505" s="2"/>
      <c r="L505" s="2"/>
      <c r="M505" s="2"/>
      <c r="N505" s="1"/>
      <c r="O505" s="1"/>
      <c r="P505" s="2"/>
      <c r="Q505" s="1"/>
      <c r="R505" s="1"/>
      <c r="S505" s="2" t="s">
        <v>1</v>
      </c>
      <c r="T505" s="1"/>
      <c r="U505" s="1"/>
      <c r="V505" s="1"/>
      <c r="W505" s="1"/>
      <c r="X505" s="1"/>
      <c r="Y505" s="1"/>
      <c r="Z505" s="1"/>
      <c r="AA505" s="1" t="s">
        <v>2</v>
      </c>
      <c r="AB505" s="1"/>
      <c r="AC505" s="1"/>
      <c r="AD505" s="1"/>
      <c r="AE505" s="1"/>
    </row>
    <row r="506" spans="2:31" x14ac:dyDescent="0.25">
      <c r="B506" s="1" t="s">
        <v>34</v>
      </c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4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2:31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9"/>
      <c r="N507" s="2"/>
      <c r="O507" s="2"/>
      <c r="P507" s="2"/>
      <c r="Q507" s="4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2:31" ht="15.75" x14ac:dyDescent="0.25">
      <c r="B508" s="9"/>
      <c r="C508" s="10"/>
      <c r="D508" s="11"/>
      <c r="E508" s="12" t="s">
        <v>3</v>
      </c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4"/>
      <c r="R508" s="11"/>
      <c r="S508" s="11"/>
      <c r="T508" s="11"/>
      <c r="U508" s="15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</row>
    <row r="509" spans="2:31" x14ac:dyDescent="0.25">
      <c r="B509" s="17"/>
      <c r="C509" s="30" t="s">
        <v>4</v>
      </c>
      <c r="D509" s="31"/>
      <c r="E509" s="31"/>
      <c r="F509" s="31"/>
      <c r="G509" s="31"/>
      <c r="H509" s="31"/>
      <c r="I509" s="31"/>
      <c r="J509" s="31"/>
      <c r="K509" s="31"/>
      <c r="L509" s="31"/>
      <c r="M509" s="31" t="s">
        <v>60</v>
      </c>
      <c r="N509" s="31"/>
      <c r="O509" s="31"/>
      <c r="P509" s="31"/>
      <c r="Q509" s="31"/>
      <c r="R509" s="31"/>
      <c r="S509" s="31"/>
      <c r="T509" s="31"/>
      <c r="U509" s="31"/>
      <c r="V509" s="30" t="s">
        <v>61</v>
      </c>
      <c r="W509" s="31"/>
      <c r="X509" s="31"/>
      <c r="Y509" s="31"/>
      <c r="Z509" s="31"/>
      <c r="AA509" s="31"/>
      <c r="AB509" s="31"/>
      <c r="AC509" s="31"/>
      <c r="AD509" s="31"/>
      <c r="AE509" s="31"/>
    </row>
    <row r="510" spans="2:31" ht="36" x14ac:dyDescent="0.25">
      <c r="B510" s="18">
        <v>25</v>
      </c>
      <c r="C510" s="19" t="s">
        <v>5</v>
      </c>
      <c r="D510" s="19" t="s">
        <v>38</v>
      </c>
      <c r="E510" s="19" t="s">
        <v>6</v>
      </c>
      <c r="F510" s="19" t="s">
        <v>39</v>
      </c>
      <c r="G510" s="19" t="s">
        <v>15</v>
      </c>
      <c r="H510" s="19" t="s">
        <v>9</v>
      </c>
      <c r="I510" s="19" t="s">
        <v>10</v>
      </c>
      <c r="J510" s="19" t="s">
        <v>7</v>
      </c>
      <c r="K510" s="19" t="s">
        <v>40</v>
      </c>
      <c r="L510" s="19" t="s">
        <v>41</v>
      </c>
      <c r="M510" s="19" t="s">
        <v>13</v>
      </c>
      <c r="N510" s="20" t="s">
        <v>42</v>
      </c>
      <c r="O510" s="20" t="s">
        <v>28</v>
      </c>
      <c r="P510" s="22" t="s">
        <v>11</v>
      </c>
      <c r="Q510" s="20" t="s">
        <v>8</v>
      </c>
      <c r="R510" s="22" t="s">
        <v>14</v>
      </c>
      <c r="S510" s="20" t="s">
        <v>17</v>
      </c>
      <c r="T510" s="20" t="s">
        <v>16</v>
      </c>
      <c r="U510" s="22" t="s">
        <v>43</v>
      </c>
      <c r="V510" s="20" t="s">
        <v>44</v>
      </c>
      <c r="W510" s="22" t="s">
        <v>18</v>
      </c>
      <c r="X510" s="20" t="s">
        <v>45</v>
      </c>
      <c r="Y510" s="22" t="s">
        <v>46</v>
      </c>
      <c r="Z510" s="20" t="s">
        <v>30</v>
      </c>
      <c r="AA510" s="22" t="s">
        <v>47</v>
      </c>
      <c r="AB510" s="20" t="s">
        <v>36</v>
      </c>
      <c r="AC510" s="19" t="s">
        <v>25</v>
      </c>
      <c r="AD510" s="19" t="s">
        <v>48</v>
      </c>
      <c r="AE510" s="19" t="s">
        <v>49</v>
      </c>
    </row>
    <row r="511" spans="2:31" x14ac:dyDescent="0.25">
      <c r="B511" s="21" t="s">
        <v>54</v>
      </c>
      <c r="C511" s="20"/>
      <c r="D511" s="20"/>
      <c r="E511" s="20"/>
      <c r="F511" s="23">
        <v>500</v>
      </c>
      <c r="G511" s="23"/>
      <c r="H511" s="23">
        <v>300</v>
      </c>
      <c r="I511" s="20">
        <v>300</v>
      </c>
      <c r="J511" s="23"/>
      <c r="K511" s="23"/>
      <c r="L511" s="23">
        <v>500</v>
      </c>
      <c r="M511" s="23">
        <v>100</v>
      </c>
      <c r="N511" s="20"/>
      <c r="O511" s="20"/>
      <c r="P511" s="20"/>
      <c r="Q511" s="23">
        <v>1500</v>
      </c>
      <c r="R511" s="20"/>
      <c r="S511" s="23">
        <v>200</v>
      </c>
      <c r="T511" s="23"/>
      <c r="U511" s="23">
        <v>200</v>
      </c>
      <c r="V511" s="20">
        <v>100</v>
      </c>
      <c r="W511" s="20"/>
      <c r="X511" s="20"/>
      <c r="Y511" s="23"/>
      <c r="Z511" s="20"/>
      <c r="AA511" s="23"/>
      <c r="AB511" s="23"/>
      <c r="AC511" s="23">
        <v>123</v>
      </c>
      <c r="AD511" s="23"/>
      <c r="AE511" s="23"/>
    </row>
    <row r="512" spans="2:31" ht="24" x14ac:dyDescent="0.25">
      <c r="B512" s="21" t="s">
        <v>37</v>
      </c>
      <c r="C512" s="20"/>
      <c r="D512" s="20"/>
      <c r="E512" s="20"/>
      <c r="F512" s="23">
        <v>3500</v>
      </c>
      <c r="G512" s="23"/>
      <c r="H512" s="23">
        <v>200</v>
      </c>
      <c r="I512" s="20"/>
      <c r="J512" s="23"/>
      <c r="K512" s="23"/>
      <c r="L512" s="23"/>
      <c r="M512" s="23"/>
      <c r="N512" s="23"/>
      <c r="O512" s="20"/>
      <c r="P512" s="20"/>
      <c r="Q512" s="23"/>
      <c r="R512" s="20"/>
      <c r="S512" s="23"/>
      <c r="T512" s="23"/>
      <c r="U512" s="23">
        <v>300</v>
      </c>
      <c r="V512" s="20"/>
      <c r="W512" s="20"/>
      <c r="X512" s="20"/>
      <c r="Y512" s="23"/>
      <c r="Z512" s="20"/>
      <c r="AA512" s="23"/>
      <c r="AB512" s="23"/>
      <c r="AC512" s="23">
        <v>100</v>
      </c>
      <c r="AD512" s="23"/>
      <c r="AE512" s="23"/>
    </row>
    <row r="513" spans="2:31" x14ac:dyDescent="0.25">
      <c r="B513" s="21" t="s">
        <v>36</v>
      </c>
      <c r="C513" s="20"/>
      <c r="D513" s="20"/>
      <c r="E513" s="20"/>
      <c r="F513" s="23"/>
      <c r="G513" s="23"/>
      <c r="H513" s="23"/>
      <c r="I513" s="20"/>
      <c r="J513" s="23"/>
      <c r="K513" s="23"/>
      <c r="L513" s="23"/>
      <c r="M513" s="23"/>
      <c r="N513" s="23"/>
      <c r="O513" s="20"/>
      <c r="P513" s="20"/>
      <c r="Q513" s="23"/>
      <c r="R513" s="20"/>
      <c r="S513" s="23"/>
      <c r="T513" s="23"/>
      <c r="U513" s="23"/>
      <c r="V513" s="20"/>
      <c r="W513" s="20"/>
      <c r="X513" s="20"/>
      <c r="Y513" s="23"/>
      <c r="Z513" s="20"/>
      <c r="AA513" s="23"/>
      <c r="AB513" s="23">
        <v>1500</v>
      </c>
      <c r="AC513" s="23"/>
      <c r="AD513" s="23"/>
      <c r="AE513" s="23"/>
    </row>
    <row r="514" spans="2:31" x14ac:dyDescent="0.25">
      <c r="B514" s="24" t="s">
        <v>52</v>
      </c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>
        <v>100</v>
      </c>
      <c r="X514" s="23"/>
      <c r="Y514" s="23"/>
      <c r="Z514" s="23"/>
      <c r="AA514" s="23">
        <v>500</v>
      </c>
      <c r="AB514" s="23"/>
      <c r="AC514" s="23"/>
      <c r="AD514" s="23"/>
      <c r="AE514" s="23"/>
    </row>
    <row r="515" spans="2:31" x14ac:dyDescent="0.25">
      <c r="B515" s="24" t="s">
        <v>12</v>
      </c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>
        <v>1222</v>
      </c>
      <c r="AA515" s="23"/>
      <c r="AB515" s="23"/>
      <c r="AC515" s="23"/>
      <c r="AD515" s="23">
        <v>3420</v>
      </c>
      <c r="AE515" s="23"/>
    </row>
    <row r="516" spans="2:31" x14ac:dyDescent="0.25">
      <c r="B516" s="25" t="s">
        <v>19</v>
      </c>
      <c r="C516" s="26">
        <f t="shared" ref="C516:AE516" si="48">C511+C512+C513+C514+C515</f>
        <v>0</v>
      </c>
      <c r="D516" s="26">
        <f t="shared" si="48"/>
        <v>0</v>
      </c>
      <c r="E516" s="26">
        <f t="shared" si="48"/>
        <v>0</v>
      </c>
      <c r="F516" s="26">
        <f t="shared" si="48"/>
        <v>4000</v>
      </c>
      <c r="G516" s="26">
        <f t="shared" si="48"/>
        <v>0</v>
      </c>
      <c r="H516" s="26">
        <f t="shared" si="48"/>
        <v>500</v>
      </c>
      <c r="I516" s="26">
        <f t="shared" si="48"/>
        <v>300</v>
      </c>
      <c r="J516" s="26">
        <f t="shared" si="48"/>
        <v>0</v>
      </c>
      <c r="K516" s="26">
        <f t="shared" si="48"/>
        <v>0</v>
      </c>
      <c r="L516" s="26">
        <f t="shared" si="48"/>
        <v>500</v>
      </c>
      <c r="M516" s="26">
        <f t="shared" si="48"/>
        <v>100</v>
      </c>
      <c r="N516" s="26">
        <f t="shared" si="48"/>
        <v>0</v>
      </c>
      <c r="O516" s="26">
        <f t="shared" si="48"/>
        <v>0</v>
      </c>
      <c r="P516" s="26">
        <f t="shared" si="48"/>
        <v>0</v>
      </c>
      <c r="Q516" s="26">
        <f t="shared" si="48"/>
        <v>1500</v>
      </c>
      <c r="R516" s="26">
        <f t="shared" si="48"/>
        <v>0</v>
      </c>
      <c r="S516" s="26">
        <f t="shared" si="48"/>
        <v>200</v>
      </c>
      <c r="T516" s="26">
        <f t="shared" si="48"/>
        <v>0</v>
      </c>
      <c r="U516" s="26">
        <f t="shared" si="48"/>
        <v>500</v>
      </c>
      <c r="V516" s="26">
        <f t="shared" si="48"/>
        <v>100</v>
      </c>
      <c r="W516" s="26">
        <f t="shared" si="48"/>
        <v>100</v>
      </c>
      <c r="X516" s="26">
        <f t="shared" si="48"/>
        <v>0</v>
      </c>
      <c r="Y516" s="26">
        <f t="shared" si="48"/>
        <v>0</v>
      </c>
      <c r="Z516" s="26">
        <f t="shared" si="48"/>
        <v>1222</v>
      </c>
      <c r="AA516" s="26">
        <f t="shared" si="48"/>
        <v>500</v>
      </c>
      <c r="AB516" s="26">
        <f t="shared" si="48"/>
        <v>1500</v>
      </c>
      <c r="AC516" s="26">
        <f t="shared" si="48"/>
        <v>223</v>
      </c>
      <c r="AD516" s="26">
        <f t="shared" si="48"/>
        <v>3420</v>
      </c>
      <c r="AE516" s="26">
        <f t="shared" si="48"/>
        <v>0</v>
      </c>
    </row>
    <row r="517" spans="2:31" x14ac:dyDescent="0.25">
      <c r="B517" s="24" t="s">
        <v>20</v>
      </c>
      <c r="C517" s="23">
        <v>110</v>
      </c>
      <c r="D517" s="23">
        <v>80</v>
      </c>
      <c r="E517" s="23">
        <v>45</v>
      </c>
      <c r="F517" s="23">
        <v>42</v>
      </c>
      <c r="G517" s="23">
        <v>42</v>
      </c>
      <c r="H517" s="23">
        <v>42</v>
      </c>
      <c r="I517" s="23">
        <v>60</v>
      </c>
      <c r="J517" s="23">
        <v>480</v>
      </c>
      <c r="K517" s="23">
        <v>100</v>
      </c>
      <c r="L517" s="23">
        <v>55</v>
      </c>
      <c r="M517" s="23">
        <v>80</v>
      </c>
      <c r="N517" s="23">
        <v>60</v>
      </c>
      <c r="O517" s="23">
        <v>110</v>
      </c>
      <c r="P517" s="23">
        <v>420</v>
      </c>
      <c r="Q517" s="23">
        <v>220</v>
      </c>
      <c r="R517" s="23">
        <v>330</v>
      </c>
      <c r="S517" s="23">
        <v>260</v>
      </c>
      <c r="T517" s="23">
        <v>275</v>
      </c>
      <c r="U517" s="23">
        <v>600</v>
      </c>
      <c r="V517" s="23">
        <v>180</v>
      </c>
      <c r="W517" s="23">
        <v>1200</v>
      </c>
      <c r="X517" s="23">
        <v>160</v>
      </c>
      <c r="Y517" s="23">
        <v>180</v>
      </c>
      <c r="Z517" s="23">
        <v>150</v>
      </c>
      <c r="AA517" s="23">
        <v>70</v>
      </c>
      <c r="AB517" s="23">
        <v>56</v>
      </c>
      <c r="AC517" s="23">
        <v>15</v>
      </c>
      <c r="AD517" s="23">
        <v>242</v>
      </c>
      <c r="AE517" s="23"/>
    </row>
    <row r="518" spans="2:31" x14ac:dyDescent="0.25">
      <c r="B518" s="25" t="s">
        <v>21</v>
      </c>
      <c r="C518" s="26">
        <f>C516*C517/1000</f>
        <v>0</v>
      </c>
      <c r="D518" s="26">
        <f t="shared" ref="D518:AE518" si="49">D516*D517/1000</f>
        <v>0</v>
      </c>
      <c r="E518" s="26">
        <f t="shared" si="49"/>
        <v>0</v>
      </c>
      <c r="F518" s="26">
        <f t="shared" si="49"/>
        <v>168</v>
      </c>
      <c r="G518" s="26">
        <f t="shared" si="49"/>
        <v>0</v>
      </c>
      <c r="H518" s="26">
        <f t="shared" si="49"/>
        <v>21</v>
      </c>
      <c r="I518" s="26">
        <f t="shared" si="49"/>
        <v>18</v>
      </c>
      <c r="J518" s="26">
        <f t="shared" si="49"/>
        <v>0</v>
      </c>
      <c r="K518" s="26">
        <f t="shared" si="49"/>
        <v>0</v>
      </c>
      <c r="L518" s="26">
        <f t="shared" si="49"/>
        <v>27.5</v>
      </c>
      <c r="M518" s="26">
        <f t="shared" si="49"/>
        <v>8</v>
      </c>
      <c r="N518" s="26">
        <f t="shared" si="49"/>
        <v>0</v>
      </c>
      <c r="O518" s="26">
        <f t="shared" si="49"/>
        <v>0</v>
      </c>
      <c r="P518" s="26">
        <f t="shared" si="49"/>
        <v>0</v>
      </c>
      <c r="Q518" s="26">
        <f t="shared" si="49"/>
        <v>330</v>
      </c>
      <c r="R518" s="26">
        <f t="shared" si="49"/>
        <v>0</v>
      </c>
      <c r="S518" s="26">
        <f t="shared" si="49"/>
        <v>52</v>
      </c>
      <c r="T518" s="26">
        <f t="shared" si="49"/>
        <v>0</v>
      </c>
      <c r="U518" s="26">
        <f t="shared" si="49"/>
        <v>300</v>
      </c>
      <c r="V518" s="26">
        <f t="shared" si="49"/>
        <v>18</v>
      </c>
      <c r="W518" s="26">
        <f t="shared" si="49"/>
        <v>120</v>
      </c>
      <c r="X518" s="26">
        <f t="shared" si="49"/>
        <v>0</v>
      </c>
      <c r="Y518" s="26">
        <f t="shared" si="49"/>
        <v>0</v>
      </c>
      <c r="Z518" s="26">
        <f t="shared" si="49"/>
        <v>183.3</v>
      </c>
      <c r="AA518" s="26">
        <f t="shared" si="49"/>
        <v>35</v>
      </c>
      <c r="AB518" s="26">
        <f t="shared" si="49"/>
        <v>84</v>
      </c>
      <c r="AC518" s="26">
        <f t="shared" si="49"/>
        <v>3.3450000000000002</v>
      </c>
      <c r="AD518" s="26">
        <f t="shared" si="49"/>
        <v>827.64</v>
      </c>
      <c r="AE518" s="26">
        <f t="shared" si="49"/>
        <v>0</v>
      </c>
    </row>
    <row r="519" spans="2:31" x14ac:dyDescent="0.25"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</row>
    <row r="521" spans="2:31" x14ac:dyDescent="0.25">
      <c r="C521" t="s">
        <v>22</v>
      </c>
      <c r="L521" t="s">
        <v>23</v>
      </c>
    </row>
    <row r="524" spans="2:31" ht="48" x14ac:dyDescent="0.25">
      <c r="B524" s="19" t="s">
        <v>5</v>
      </c>
      <c r="C524" s="19" t="s">
        <v>38</v>
      </c>
      <c r="D524" s="19" t="s">
        <v>6</v>
      </c>
      <c r="E524" s="19" t="s">
        <v>39</v>
      </c>
      <c r="F524" s="19" t="s">
        <v>15</v>
      </c>
      <c r="G524" s="19" t="s">
        <v>9</v>
      </c>
      <c r="H524" s="19" t="s">
        <v>10</v>
      </c>
      <c r="I524" s="19" t="s">
        <v>7</v>
      </c>
      <c r="J524" s="19" t="s">
        <v>40</v>
      </c>
      <c r="K524" s="19" t="s">
        <v>41</v>
      </c>
      <c r="L524" s="19" t="s">
        <v>13</v>
      </c>
      <c r="M524" s="20" t="s">
        <v>42</v>
      </c>
      <c r="N524" s="20" t="s">
        <v>28</v>
      </c>
      <c r="O524" s="22" t="s">
        <v>11</v>
      </c>
      <c r="P524" s="20" t="s">
        <v>8</v>
      </c>
      <c r="Q524" s="22" t="s">
        <v>14</v>
      </c>
      <c r="R524" s="20" t="s">
        <v>17</v>
      </c>
      <c r="S524" s="20" t="s">
        <v>16</v>
      </c>
      <c r="T524" s="22" t="s">
        <v>43</v>
      </c>
      <c r="U524" s="20" t="s">
        <v>44</v>
      </c>
      <c r="V524" s="22" t="s">
        <v>18</v>
      </c>
      <c r="W524" s="20" t="s">
        <v>45</v>
      </c>
      <c r="X524" s="22" t="s">
        <v>46</v>
      </c>
      <c r="Y524" s="20" t="s">
        <v>30</v>
      </c>
      <c r="Z524" s="22" t="s">
        <v>47</v>
      </c>
      <c r="AA524" s="20" t="s">
        <v>36</v>
      </c>
      <c r="AB524" s="19" t="s">
        <v>25</v>
      </c>
      <c r="AC524" s="19" t="s">
        <v>48</v>
      </c>
      <c r="AD524" s="19" t="s">
        <v>49</v>
      </c>
    </row>
    <row r="525" spans="2:31" x14ac:dyDescent="0.25">
      <c r="B525" s="28">
        <f>C434+C309+C202+C77</f>
        <v>4000</v>
      </c>
      <c r="C525" s="28">
        <f>D414+D289+D182+D57</f>
        <v>4000</v>
      </c>
      <c r="D525" s="28">
        <f>E496+E371+E139+E15</f>
        <v>6000</v>
      </c>
      <c r="E525" s="28">
        <f>F516+F455+F434+F414+F391+F371+F330+F309+F289+F266+F225+F202+F182+F159+F139+F98+F77+F57+F36+F15</f>
        <v>40400</v>
      </c>
      <c r="F525" s="28">
        <f>G371+G139+G15</f>
        <v>900</v>
      </c>
      <c r="G525" s="28">
        <f>H516+H496+H476+H455+H434+H414+H391+H371+H351+H330+H309+H289+H266+H246+H225+H202+H182+H159+H139+H119+H98+H77+H57+H36+H15</f>
        <v>12500</v>
      </c>
      <c r="H525" s="28">
        <f>I516+I496+I476+I455+I434+I414+I391+I371+I351+I330+I309+I289+I266+I246+I225+I202+I182+I159+I139+I119+I98+I77+I36+I15</f>
        <v>9100</v>
      </c>
      <c r="I525" s="28">
        <f>J476+J434+J414+J351+J309+J289+J246+J202+J182+J119+J77+J57</f>
        <v>12524</v>
      </c>
      <c r="J525" s="28">
        <f>K476+K351+K246+K119</f>
        <v>12000</v>
      </c>
      <c r="K525" s="28">
        <f>L516+L496+L476+L391+L371+L351+L266+L246+L159+L139+L119+L36+L15</f>
        <v>14500</v>
      </c>
      <c r="L525" s="28">
        <f>M516+M476+M455+M391+M351+M330+M266+M246+M225+M159+M119+M98+M36</f>
        <v>4500</v>
      </c>
      <c r="M525" s="28">
        <f>N476+N351+N246+N119</f>
        <v>8000</v>
      </c>
      <c r="N525" s="28">
        <f>O434+O309+O202+O77</f>
        <v>5600</v>
      </c>
      <c r="O525" s="28">
        <f>P496+P455+P434+P414+P371+P330+P309+P289+P139+P98+P77+P57+P15</f>
        <v>17490</v>
      </c>
      <c r="P525" s="28">
        <f>Q516+Q496+Q476+Q455+Q391+Q371+Q351+Q330+Q266+Q246+Q225+Q159+Q139+Q119+Q98+Q36+Q15</f>
        <v>23500</v>
      </c>
      <c r="Q525" s="28">
        <f>R414+R289+R182+R57</f>
        <v>8000</v>
      </c>
      <c r="R525" s="28">
        <f>S516+S496+S455+S414+S391+S371+S330+S289+S266+S225+S182+S159+S139+S98+S57+S36+S15</f>
        <v>2780</v>
      </c>
      <c r="S525" s="28">
        <f>T496+T455+T371+T330+T225+T139+T98+T15</f>
        <v>4200</v>
      </c>
      <c r="T525" s="28">
        <f>U516+U496+U476+U455+U434+U414+U391+U371+U351+U330+U309+U289+U266+U246+U225+U202+U182+U159+U139+U119+U98+U77+U57+U36+U15</f>
        <v>10900</v>
      </c>
      <c r="U525" s="28">
        <f>V516+V496+V476+V455+V434+V414+V391+V371+V351+V330+V309+V289+V266+V246+V225+V202+V182+V159+V139+V119+V98+V77+V57+V36+V15</f>
        <v>3700</v>
      </c>
      <c r="V525" s="28">
        <f>W516+W496+W455+W391+W371+W330+W266+W225+W159+W139+W98+W36+W15</f>
        <v>1300</v>
      </c>
      <c r="W525" s="28">
        <f>X496+X455+X371+X330+X225+X139+X98+X15</f>
        <v>14000</v>
      </c>
      <c r="X525" s="28"/>
      <c r="Y525" s="28">
        <f>Z516+Z476+Z391+Z351+Z266+Z246+Z159+Z119+Z36</f>
        <v>14111</v>
      </c>
      <c r="Z525" s="28">
        <f>AA516+AA496+AA476+AA455+AA434+AA414+AA391+AA371+AA351+AA330+AA309+AA289+AA266+AA246+AA225+AA202+AA182+AA159+AA139+AA119+AA98+AA77+AA57+AA36+AA15</f>
        <v>13300</v>
      </c>
      <c r="AA525" s="28">
        <f>AB516+AB496+AB476+AB455+AB414+AB391+AB371+AB351+AB330+AB289+AB266+AB246+AB225+AB202+AB182+AB159+AB139+AB119+AB98+AB77+AB57+AB36+AB15</f>
        <v>31500</v>
      </c>
      <c r="AB525" s="28">
        <f>AC516+AC496+AC476+AC455+AC434+AC414+AC391+AC371+AC351+AC330+AC309+AC289+AC266+AC246+AC225+AC202+AC182+AC159+AC139+AC119+AC98+AC77+AC57+AC36+AC15</f>
        <v>6875</v>
      </c>
      <c r="AC525" s="28">
        <f>AD515+AD391+AD265+AD159+AD36</f>
        <v>17100</v>
      </c>
      <c r="AD525" s="28"/>
      <c r="AE525">
        <f>AF518+AF498+AF478+AF457+AF436+AF416+AF393+AF373+AF353+AF332+AF311+AF291+AF268+AF248+AF227+AF204+AF184+AF161+AF141+AF121+AF100+AF79+AF59+AF38+AF17</f>
        <v>0</v>
      </c>
    </row>
    <row r="526" spans="2:31" x14ac:dyDescent="0.25">
      <c r="B526" s="23">
        <v>125</v>
      </c>
      <c r="C526" s="23">
        <v>60</v>
      </c>
      <c r="D526" s="23">
        <v>40</v>
      </c>
      <c r="E526" s="23">
        <v>55</v>
      </c>
      <c r="F526" s="23">
        <v>45</v>
      </c>
      <c r="G526" s="23">
        <v>35</v>
      </c>
      <c r="H526" s="23">
        <v>70</v>
      </c>
      <c r="I526" s="23">
        <v>678</v>
      </c>
      <c r="J526" s="23">
        <v>100</v>
      </c>
      <c r="K526" s="23">
        <v>63</v>
      </c>
      <c r="L526" s="23">
        <v>85</v>
      </c>
      <c r="M526" s="23">
        <v>68</v>
      </c>
      <c r="N526" s="23">
        <v>143</v>
      </c>
      <c r="O526" s="23">
        <v>420</v>
      </c>
      <c r="P526" s="23">
        <v>220</v>
      </c>
      <c r="Q526" s="23">
        <v>320</v>
      </c>
      <c r="R526" s="23">
        <v>240</v>
      </c>
      <c r="S526" s="23">
        <v>290</v>
      </c>
      <c r="T526" s="23">
        <v>600</v>
      </c>
      <c r="U526" s="23">
        <v>200</v>
      </c>
      <c r="V526" s="23">
        <v>1200</v>
      </c>
      <c r="W526" s="23">
        <v>145</v>
      </c>
      <c r="X526" s="23">
        <v>180</v>
      </c>
      <c r="Y526" s="23">
        <v>150</v>
      </c>
      <c r="Z526" s="23">
        <v>65</v>
      </c>
      <c r="AA526" s="23">
        <v>56</v>
      </c>
      <c r="AB526" s="23">
        <v>15</v>
      </c>
      <c r="AC526" s="23">
        <v>230</v>
      </c>
    </row>
    <row r="527" spans="2:31" x14ac:dyDescent="0.25">
      <c r="B527">
        <f t="shared" ref="B527:AC527" si="50">B525*B526/1000</f>
        <v>500</v>
      </c>
      <c r="C527">
        <f t="shared" si="50"/>
        <v>240</v>
      </c>
      <c r="D527">
        <f t="shared" si="50"/>
        <v>240</v>
      </c>
      <c r="E527">
        <f t="shared" si="50"/>
        <v>2222</v>
      </c>
      <c r="F527">
        <f t="shared" si="50"/>
        <v>40.5</v>
      </c>
      <c r="G527">
        <f t="shared" si="50"/>
        <v>437.5</v>
      </c>
      <c r="H527">
        <f t="shared" si="50"/>
        <v>637</v>
      </c>
      <c r="I527">
        <f t="shared" si="50"/>
        <v>8491.2720000000008</v>
      </c>
      <c r="J527">
        <f t="shared" si="50"/>
        <v>1200</v>
      </c>
      <c r="K527">
        <f t="shared" si="50"/>
        <v>913.5</v>
      </c>
      <c r="L527">
        <f t="shared" si="50"/>
        <v>382.5</v>
      </c>
      <c r="M527">
        <f t="shared" si="50"/>
        <v>544</v>
      </c>
      <c r="N527">
        <f t="shared" si="50"/>
        <v>800.8</v>
      </c>
      <c r="O527">
        <f t="shared" si="50"/>
        <v>7345.8</v>
      </c>
      <c r="P527">
        <f t="shared" si="50"/>
        <v>5170</v>
      </c>
      <c r="Q527">
        <f t="shared" si="50"/>
        <v>2560</v>
      </c>
      <c r="R527">
        <f t="shared" si="50"/>
        <v>667.2</v>
      </c>
      <c r="S527">
        <f t="shared" si="50"/>
        <v>1218</v>
      </c>
      <c r="T527">
        <f t="shared" si="50"/>
        <v>6540</v>
      </c>
      <c r="U527">
        <f t="shared" si="50"/>
        <v>740</v>
      </c>
      <c r="V527">
        <f t="shared" si="50"/>
        <v>1560</v>
      </c>
      <c r="W527">
        <f t="shared" si="50"/>
        <v>2030</v>
      </c>
      <c r="X527">
        <f t="shared" si="50"/>
        <v>0</v>
      </c>
      <c r="Y527">
        <f t="shared" si="50"/>
        <v>2116.65</v>
      </c>
      <c r="Z527">
        <f t="shared" si="50"/>
        <v>864.5</v>
      </c>
      <c r="AA527">
        <f t="shared" si="50"/>
        <v>1764</v>
      </c>
      <c r="AB527">
        <f t="shared" si="50"/>
        <v>103.125</v>
      </c>
      <c r="AC527">
        <f t="shared" si="50"/>
        <v>3933</v>
      </c>
      <c r="AE527">
        <f>SUM(B527:AD527)</f>
        <v>53261.347000000002</v>
      </c>
    </row>
  </sheetData>
  <mergeCells count="75">
    <mergeCell ref="C8:L8"/>
    <mergeCell ref="M8:U8"/>
    <mergeCell ref="V8:AE8"/>
    <mergeCell ref="C29:L29"/>
    <mergeCell ref="M29:U29"/>
    <mergeCell ref="V29:AE29"/>
    <mergeCell ref="C50:L50"/>
    <mergeCell ref="M50:U50"/>
    <mergeCell ref="V50:AE50"/>
    <mergeCell ref="C70:L70"/>
    <mergeCell ref="M70:U70"/>
    <mergeCell ref="V70:AE70"/>
    <mergeCell ref="C91:L91"/>
    <mergeCell ref="M91:U91"/>
    <mergeCell ref="V91:AE91"/>
    <mergeCell ref="C112:L112"/>
    <mergeCell ref="M112:U112"/>
    <mergeCell ref="V112:AE112"/>
    <mergeCell ref="C132:L132"/>
    <mergeCell ref="M132:U132"/>
    <mergeCell ref="V132:AE132"/>
    <mergeCell ref="C152:L152"/>
    <mergeCell ref="M152:U152"/>
    <mergeCell ref="V152:AE152"/>
    <mergeCell ref="C175:L175"/>
    <mergeCell ref="M175:U175"/>
    <mergeCell ref="V175:AE175"/>
    <mergeCell ref="C195:L195"/>
    <mergeCell ref="M195:U195"/>
    <mergeCell ref="V195:AE195"/>
    <mergeCell ref="C218:L218"/>
    <mergeCell ref="M218:U218"/>
    <mergeCell ref="V218:AE218"/>
    <mergeCell ref="C239:L239"/>
    <mergeCell ref="M239:U239"/>
    <mergeCell ref="V239:AE239"/>
    <mergeCell ref="C259:L259"/>
    <mergeCell ref="M259:U259"/>
    <mergeCell ref="V259:AE259"/>
    <mergeCell ref="C282:L282"/>
    <mergeCell ref="M282:U282"/>
    <mergeCell ref="V282:AE282"/>
    <mergeCell ref="C302:L302"/>
    <mergeCell ref="M302:U302"/>
    <mergeCell ref="V302:AE302"/>
    <mergeCell ref="C323:L323"/>
    <mergeCell ref="M323:U323"/>
    <mergeCell ref="V323:AE323"/>
    <mergeCell ref="C344:L344"/>
    <mergeCell ref="M344:U344"/>
    <mergeCell ref="V344:AE344"/>
    <mergeCell ref="C364:L364"/>
    <mergeCell ref="M364:U364"/>
    <mergeCell ref="V364:AE364"/>
    <mergeCell ref="C384:L384"/>
    <mergeCell ref="M384:U384"/>
    <mergeCell ref="V384:AE384"/>
    <mergeCell ref="C407:L407"/>
    <mergeCell ref="M407:U407"/>
    <mergeCell ref="V407:AE407"/>
    <mergeCell ref="C427:L427"/>
    <mergeCell ref="M427:U427"/>
    <mergeCell ref="V427:AE427"/>
    <mergeCell ref="C448:L448"/>
    <mergeCell ref="M448:U448"/>
    <mergeCell ref="V448:AE448"/>
    <mergeCell ref="C509:L509"/>
    <mergeCell ref="M509:U509"/>
    <mergeCell ref="V509:AE509"/>
    <mergeCell ref="C469:L469"/>
    <mergeCell ref="M469:U469"/>
    <mergeCell ref="V469:AE469"/>
    <mergeCell ref="C489:L489"/>
    <mergeCell ref="M489:U489"/>
    <mergeCell ref="V489:AE48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5"/>
  <sheetViews>
    <sheetView workbookViewId="0">
      <selection sqref="A1:AE83"/>
    </sheetView>
  </sheetViews>
  <sheetFormatPr defaultRowHeight="15" x14ac:dyDescent="0.25"/>
  <cols>
    <col min="1" max="1" width="7.5703125" customWidth="1"/>
    <col min="2" max="2" width="4.28515625" customWidth="1"/>
    <col min="3" max="3" width="4.7109375" customWidth="1"/>
    <col min="4" max="4" width="3.7109375" customWidth="1"/>
    <col min="5" max="5" width="5" customWidth="1"/>
    <col min="6" max="6" width="3.7109375" customWidth="1"/>
    <col min="7" max="7" width="4.7109375" customWidth="1"/>
    <col min="8" max="8" width="4.5703125" customWidth="1"/>
    <col min="9" max="9" width="4.7109375" customWidth="1"/>
    <col min="10" max="10" width="5.28515625" customWidth="1"/>
    <col min="11" max="11" width="5.140625" customWidth="1"/>
    <col min="12" max="12" width="4.42578125" customWidth="1"/>
    <col min="13" max="14" width="5.7109375" customWidth="1"/>
    <col min="15" max="15" width="4.7109375" customWidth="1"/>
    <col min="16" max="16" width="5.28515625" customWidth="1"/>
    <col min="17" max="18" width="4.85546875" customWidth="1"/>
    <col min="19" max="21" width="5.7109375" customWidth="1"/>
    <col min="22" max="22" width="3.42578125" customWidth="1"/>
    <col min="23" max="23" width="5.7109375" customWidth="1"/>
    <col min="24" max="24" width="3.7109375" customWidth="1"/>
    <col min="25" max="25" width="4.140625" customWidth="1"/>
    <col min="26" max="26" width="5.7109375" customWidth="1"/>
    <col min="27" max="27" width="4.7109375" customWidth="1"/>
    <col min="28" max="28" width="5.28515625" customWidth="1"/>
    <col min="29" max="29" width="4.85546875" customWidth="1"/>
    <col min="30" max="30" width="2.28515625" customWidth="1"/>
  </cols>
  <sheetData>
    <row r="1" spans="1:30" ht="16.899999999999999" customHeight="1" x14ac:dyDescent="0.25">
      <c r="A1" s="1"/>
      <c r="B1" s="1"/>
      <c r="C1" s="1"/>
      <c r="D1" s="2"/>
      <c r="E1" s="2"/>
      <c r="F1" s="1"/>
      <c r="G1" s="3" t="s">
        <v>0</v>
      </c>
      <c r="H1" s="2"/>
      <c r="I1" s="2"/>
      <c r="J1" s="2"/>
      <c r="K1" s="2"/>
      <c r="L1" s="1"/>
      <c r="M1" s="2"/>
      <c r="N1" s="2"/>
      <c r="O1" s="2"/>
      <c r="P1" s="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0.6" hidden="1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7.15" hidden="1" customHeight="1" x14ac:dyDescent="0.25">
      <c r="A3" s="1"/>
      <c r="B3" s="2"/>
      <c r="C3" s="6"/>
      <c r="D3" s="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.75" x14ac:dyDescent="0.25">
      <c r="A4" s="7" t="s">
        <v>96</v>
      </c>
      <c r="B4" s="8"/>
      <c r="C4" s="2"/>
      <c r="D4" s="2"/>
      <c r="E4" s="2"/>
      <c r="F4" s="1"/>
      <c r="G4" s="2"/>
      <c r="H4" s="2"/>
      <c r="I4" s="2"/>
      <c r="J4" s="2"/>
      <c r="K4" s="2"/>
      <c r="L4" s="2"/>
      <c r="M4" s="1"/>
      <c r="N4" s="1"/>
      <c r="O4" s="2"/>
      <c r="P4" s="1"/>
      <c r="Q4" s="1"/>
      <c r="R4" s="2" t="s">
        <v>1</v>
      </c>
      <c r="S4" s="1"/>
      <c r="T4" s="1"/>
      <c r="U4" s="1"/>
      <c r="V4" s="1"/>
      <c r="W4" s="1"/>
      <c r="X4" s="1"/>
      <c r="Y4" s="1"/>
      <c r="Z4" s="1" t="s">
        <v>2</v>
      </c>
      <c r="AA4" s="1"/>
      <c r="AB4" s="1"/>
      <c r="AC4" s="1"/>
      <c r="AD4" s="1"/>
    </row>
    <row r="5" spans="1:30" x14ac:dyDescent="0.25">
      <c r="A5" s="1" t="s">
        <v>35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9"/>
      <c r="M6" s="2"/>
      <c r="N6" s="2"/>
      <c r="O6" s="2"/>
      <c r="P6" s="4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5.75" x14ac:dyDescent="0.25">
      <c r="A7" s="9"/>
      <c r="B7" s="10"/>
      <c r="C7" s="11"/>
      <c r="D7" s="12" t="s">
        <v>3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11"/>
      <c r="R7" s="11"/>
      <c r="S7" s="11"/>
      <c r="T7" s="15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x14ac:dyDescent="0.25">
      <c r="A8" s="17"/>
      <c r="B8" s="30" t="s">
        <v>4</v>
      </c>
      <c r="C8" s="31"/>
      <c r="D8" s="31"/>
      <c r="E8" s="31"/>
      <c r="F8" s="31"/>
      <c r="G8" s="31"/>
      <c r="H8" s="31"/>
      <c r="I8" s="31"/>
      <c r="J8" s="31"/>
      <c r="K8" s="31"/>
      <c r="L8" s="31" t="s">
        <v>90</v>
      </c>
      <c r="M8" s="31"/>
      <c r="N8" s="31"/>
      <c r="O8" s="31"/>
      <c r="P8" s="31"/>
      <c r="Q8" s="31"/>
      <c r="R8" s="31"/>
      <c r="S8" s="31"/>
      <c r="T8" s="31"/>
      <c r="U8" s="30" t="s">
        <v>91</v>
      </c>
      <c r="V8" s="31"/>
      <c r="W8" s="31"/>
      <c r="X8" s="31"/>
      <c r="Y8" s="31"/>
      <c r="Z8" s="31"/>
      <c r="AA8" s="31"/>
      <c r="AB8" s="31"/>
      <c r="AC8" s="31"/>
      <c r="AD8" s="31"/>
    </row>
    <row r="9" spans="1:30" ht="84" x14ac:dyDescent="0.25">
      <c r="A9" s="18">
        <v>1</v>
      </c>
      <c r="B9" s="19" t="s">
        <v>5</v>
      </c>
      <c r="C9" s="19" t="s">
        <v>38</v>
      </c>
      <c r="D9" s="19" t="s">
        <v>6</v>
      </c>
      <c r="E9" s="19" t="s">
        <v>39</v>
      </c>
      <c r="F9" s="19" t="s">
        <v>15</v>
      </c>
      <c r="G9" s="19" t="s">
        <v>9</v>
      </c>
      <c r="H9" s="19" t="s">
        <v>10</v>
      </c>
      <c r="I9" s="19" t="s">
        <v>7</v>
      </c>
      <c r="J9" s="19" t="s">
        <v>40</v>
      </c>
      <c r="K9" s="19" t="s">
        <v>41</v>
      </c>
      <c r="L9" s="19" t="s">
        <v>13</v>
      </c>
      <c r="M9" s="20" t="s">
        <v>42</v>
      </c>
      <c r="N9" s="20" t="s">
        <v>28</v>
      </c>
      <c r="O9" s="22" t="s">
        <v>11</v>
      </c>
      <c r="P9" s="20" t="s">
        <v>8</v>
      </c>
      <c r="Q9" s="22" t="s">
        <v>14</v>
      </c>
      <c r="R9" s="20" t="s">
        <v>17</v>
      </c>
      <c r="S9" s="20" t="s">
        <v>16</v>
      </c>
      <c r="T9" s="22" t="s">
        <v>43</v>
      </c>
      <c r="U9" s="20" t="s">
        <v>44</v>
      </c>
      <c r="V9" s="22" t="s">
        <v>18</v>
      </c>
      <c r="W9" s="20" t="s">
        <v>45</v>
      </c>
      <c r="X9" s="22" t="s">
        <v>46</v>
      </c>
      <c r="Y9" s="20" t="s">
        <v>30</v>
      </c>
      <c r="Z9" s="22" t="s">
        <v>47</v>
      </c>
      <c r="AA9" s="20" t="s">
        <v>36</v>
      </c>
      <c r="AB9" s="19" t="s">
        <v>25</v>
      </c>
      <c r="AC9" s="19" t="s">
        <v>48</v>
      </c>
      <c r="AD9" s="19" t="s">
        <v>49</v>
      </c>
    </row>
    <row r="10" spans="1:30" ht="24" x14ac:dyDescent="0.25">
      <c r="A10" s="21" t="s">
        <v>24</v>
      </c>
      <c r="B10" s="20"/>
      <c r="C10" s="20">
        <v>1000</v>
      </c>
      <c r="D10" s="20"/>
      <c r="E10" s="23">
        <v>1000</v>
      </c>
      <c r="F10" s="23"/>
      <c r="G10" s="23">
        <v>400</v>
      </c>
      <c r="H10" s="20">
        <v>400</v>
      </c>
      <c r="I10" s="23"/>
      <c r="J10" s="23"/>
      <c r="K10" s="23"/>
      <c r="L10" s="23"/>
      <c r="M10" s="20"/>
      <c r="N10" s="20"/>
      <c r="O10" s="20">
        <v>1330</v>
      </c>
      <c r="P10" s="23"/>
      <c r="Q10" s="20"/>
      <c r="R10" s="23">
        <v>100</v>
      </c>
      <c r="S10" s="23"/>
      <c r="T10" s="23">
        <v>200</v>
      </c>
      <c r="U10" s="20">
        <v>100</v>
      </c>
      <c r="V10" s="20"/>
      <c r="W10" s="20"/>
      <c r="X10" s="23"/>
      <c r="Y10" s="20"/>
      <c r="Z10" s="23"/>
      <c r="AA10" s="23"/>
      <c r="AB10" s="23">
        <v>100</v>
      </c>
      <c r="AC10" s="23"/>
      <c r="AD10" s="23"/>
    </row>
    <row r="11" spans="1:30" ht="18" customHeight="1" x14ac:dyDescent="0.25">
      <c r="A11" s="21" t="s">
        <v>26</v>
      </c>
      <c r="B11" s="20"/>
      <c r="C11" s="20"/>
      <c r="D11" s="20"/>
      <c r="E11" s="23">
        <v>500</v>
      </c>
      <c r="F11" s="23"/>
      <c r="G11" s="23">
        <v>200</v>
      </c>
      <c r="H11" s="20"/>
      <c r="I11" s="23"/>
      <c r="J11" s="23"/>
      <c r="K11" s="23"/>
      <c r="L11" s="23"/>
      <c r="M11" s="23"/>
      <c r="N11" s="20"/>
      <c r="O11" s="20"/>
      <c r="P11" s="23"/>
      <c r="Q11" s="20">
        <v>2000</v>
      </c>
      <c r="R11" s="23"/>
      <c r="S11" s="23"/>
      <c r="T11" s="23"/>
      <c r="U11" s="20">
        <v>100</v>
      </c>
      <c r="V11" s="20"/>
      <c r="W11" s="20"/>
      <c r="X11" s="23"/>
      <c r="Y11" s="20"/>
      <c r="Z11" s="23"/>
      <c r="AA11" s="23"/>
      <c r="AB11" s="23">
        <v>125</v>
      </c>
      <c r="AC11" s="23"/>
      <c r="AD11" s="23"/>
    </row>
    <row r="12" spans="1:30" x14ac:dyDescent="0.25">
      <c r="A12" s="21" t="s">
        <v>36</v>
      </c>
      <c r="B12" s="20"/>
      <c r="C12" s="20"/>
      <c r="D12" s="20"/>
      <c r="E12" s="23"/>
      <c r="F12" s="23"/>
      <c r="G12" s="23"/>
      <c r="H12" s="20"/>
      <c r="I12" s="23"/>
      <c r="J12" s="23"/>
      <c r="K12" s="23"/>
      <c r="L12" s="23"/>
      <c r="M12" s="23"/>
      <c r="N12" s="20"/>
      <c r="O12" s="20"/>
      <c r="P12" s="23"/>
      <c r="Q12" s="20"/>
      <c r="R12" s="23"/>
      <c r="S12" s="23"/>
      <c r="T12" s="23"/>
      <c r="U12" s="20"/>
      <c r="V12" s="20"/>
      <c r="W12" s="20"/>
      <c r="X12" s="23"/>
      <c r="Y12" s="20"/>
      <c r="Z12" s="23"/>
      <c r="AA12" s="23">
        <v>1500</v>
      </c>
      <c r="AB12" s="23"/>
      <c r="AC12" s="23"/>
      <c r="AD12" s="23"/>
    </row>
    <row r="13" spans="1:30" x14ac:dyDescent="0.25">
      <c r="A13" s="24" t="s">
        <v>57</v>
      </c>
      <c r="B13" s="23"/>
      <c r="C13" s="23"/>
      <c r="D13" s="23"/>
      <c r="E13" s="23"/>
      <c r="F13" s="23"/>
      <c r="G13" s="23"/>
      <c r="H13" s="23"/>
      <c r="I13" s="23">
        <v>650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>
        <v>500</v>
      </c>
      <c r="AA13" s="23"/>
      <c r="AB13" s="23"/>
      <c r="AC13" s="23"/>
      <c r="AD13" s="23"/>
    </row>
    <row r="14" spans="1:30" x14ac:dyDescent="0.25">
      <c r="A14" s="24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x14ac:dyDescent="0.25">
      <c r="A15" s="25" t="s">
        <v>19</v>
      </c>
      <c r="B15" s="26">
        <f t="shared" ref="B15:AD15" si="0">B10+B11+B12+B13+B14</f>
        <v>0</v>
      </c>
      <c r="C15" s="26">
        <f t="shared" si="0"/>
        <v>1000</v>
      </c>
      <c r="D15" s="26">
        <f t="shared" si="0"/>
        <v>0</v>
      </c>
      <c r="E15" s="26">
        <f t="shared" si="0"/>
        <v>1500</v>
      </c>
      <c r="F15" s="26">
        <f t="shared" si="0"/>
        <v>0</v>
      </c>
      <c r="G15" s="26">
        <f t="shared" si="0"/>
        <v>600</v>
      </c>
      <c r="H15" s="26">
        <f t="shared" si="0"/>
        <v>400</v>
      </c>
      <c r="I15" s="26">
        <f t="shared" si="0"/>
        <v>650</v>
      </c>
      <c r="J15" s="26">
        <f t="shared" si="0"/>
        <v>0</v>
      </c>
      <c r="K15" s="26">
        <f t="shared" si="0"/>
        <v>0</v>
      </c>
      <c r="L15" s="26">
        <f t="shared" si="0"/>
        <v>0</v>
      </c>
      <c r="M15" s="26">
        <f t="shared" si="0"/>
        <v>0</v>
      </c>
      <c r="N15" s="26">
        <f t="shared" si="0"/>
        <v>0</v>
      </c>
      <c r="O15" s="26">
        <f t="shared" si="0"/>
        <v>1330</v>
      </c>
      <c r="P15" s="26">
        <f t="shared" si="0"/>
        <v>0</v>
      </c>
      <c r="Q15" s="26">
        <f t="shared" si="0"/>
        <v>2000</v>
      </c>
      <c r="R15" s="26">
        <f t="shared" si="0"/>
        <v>100</v>
      </c>
      <c r="S15" s="26">
        <f t="shared" si="0"/>
        <v>0</v>
      </c>
      <c r="T15" s="26">
        <f t="shared" si="0"/>
        <v>200</v>
      </c>
      <c r="U15" s="26">
        <f t="shared" si="0"/>
        <v>200</v>
      </c>
      <c r="V15" s="26">
        <f t="shared" si="0"/>
        <v>0</v>
      </c>
      <c r="W15" s="26">
        <f t="shared" si="0"/>
        <v>0</v>
      </c>
      <c r="X15" s="26">
        <f t="shared" si="0"/>
        <v>0</v>
      </c>
      <c r="Y15" s="26">
        <f t="shared" si="0"/>
        <v>0</v>
      </c>
      <c r="Z15" s="26">
        <f t="shared" si="0"/>
        <v>500</v>
      </c>
      <c r="AA15" s="26">
        <f t="shared" si="0"/>
        <v>1500</v>
      </c>
      <c r="AB15" s="26">
        <f t="shared" si="0"/>
        <v>225</v>
      </c>
      <c r="AC15" s="26">
        <f t="shared" si="0"/>
        <v>0</v>
      </c>
      <c r="AD15" s="26">
        <f t="shared" si="0"/>
        <v>0</v>
      </c>
    </row>
    <row r="16" spans="1:30" x14ac:dyDescent="0.25">
      <c r="A16" s="24" t="s">
        <v>20</v>
      </c>
      <c r="B16" s="23">
        <v>125</v>
      </c>
      <c r="C16" s="23">
        <v>60</v>
      </c>
      <c r="D16" s="23">
        <v>40</v>
      </c>
      <c r="E16" s="23">
        <v>55</v>
      </c>
      <c r="F16" s="23">
        <v>45</v>
      </c>
      <c r="G16" s="23">
        <v>35</v>
      </c>
      <c r="H16" s="23">
        <v>70</v>
      </c>
      <c r="I16" s="23">
        <v>678</v>
      </c>
      <c r="J16" s="23">
        <v>100</v>
      </c>
      <c r="K16" s="23">
        <v>63</v>
      </c>
      <c r="L16" s="23">
        <v>85</v>
      </c>
      <c r="M16" s="23">
        <v>68</v>
      </c>
      <c r="N16" s="23">
        <v>143</v>
      </c>
      <c r="O16" s="23">
        <v>420</v>
      </c>
      <c r="P16" s="23">
        <v>220</v>
      </c>
      <c r="Q16" s="23">
        <v>320</v>
      </c>
      <c r="R16" s="23">
        <v>240</v>
      </c>
      <c r="S16" s="23">
        <v>290</v>
      </c>
      <c r="T16" s="23">
        <v>600</v>
      </c>
      <c r="U16" s="23">
        <v>200</v>
      </c>
      <c r="V16" s="23">
        <v>1200</v>
      </c>
      <c r="W16" s="23">
        <v>145</v>
      </c>
      <c r="X16" s="23">
        <v>180</v>
      </c>
      <c r="Y16" s="23">
        <v>150</v>
      </c>
      <c r="Z16" s="23">
        <v>65</v>
      </c>
      <c r="AA16" s="23">
        <v>56</v>
      </c>
      <c r="AB16" s="23">
        <v>15</v>
      </c>
      <c r="AC16" s="23">
        <v>230</v>
      </c>
      <c r="AD16" s="23"/>
    </row>
    <row r="17" spans="1:31" x14ac:dyDescent="0.25">
      <c r="A17" s="25" t="s">
        <v>21</v>
      </c>
      <c r="B17" s="26">
        <f>B15*B16/1000</f>
        <v>0</v>
      </c>
      <c r="C17" s="26">
        <f t="shared" ref="C17:AD17" si="1">C15*C16/1000</f>
        <v>60</v>
      </c>
      <c r="D17" s="26">
        <f t="shared" si="1"/>
        <v>0</v>
      </c>
      <c r="E17" s="26">
        <f t="shared" si="1"/>
        <v>82.5</v>
      </c>
      <c r="F17" s="26">
        <f t="shared" si="1"/>
        <v>0</v>
      </c>
      <c r="G17" s="26">
        <f t="shared" si="1"/>
        <v>21</v>
      </c>
      <c r="H17" s="26">
        <f t="shared" si="1"/>
        <v>28</v>
      </c>
      <c r="I17" s="26">
        <f t="shared" si="1"/>
        <v>440.7</v>
      </c>
      <c r="J17" s="26">
        <f t="shared" si="1"/>
        <v>0</v>
      </c>
      <c r="K17" s="26">
        <f t="shared" si="1"/>
        <v>0</v>
      </c>
      <c r="L17" s="26">
        <f t="shared" si="1"/>
        <v>0</v>
      </c>
      <c r="M17" s="26">
        <f t="shared" si="1"/>
        <v>0</v>
      </c>
      <c r="N17" s="26">
        <f t="shared" si="1"/>
        <v>0</v>
      </c>
      <c r="O17" s="26">
        <f t="shared" si="1"/>
        <v>558.6</v>
      </c>
      <c r="P17" s="26">
        <f t="shared" si="1"/>
        <v>0</v>
      </c>
      <c r="Q17" s="26">
        <f t="shared" si="1"/>
        <v>640</v>
      </c>
      <c r="R17" s="26">
        <f t="shared" si="1"/>
        <v>24</v>
      </c>
      <c r="S17" s="26">
        <f t="shared" si="1"/>
        <v>0</v>
      </c>
      <c r="T17" s="26">
        <f t="shared" si="1"/>
        <v>120</v>
      </c>
      <c r="U17" s="26">
        <f t="shared" si="1"/>
        <v>40</v>
      </c>
      <c r="V17" s="26">
        <f t="shared" si="1"/>
        <v>0</v>
      </c>
      <c r="W17" s="26">
        <f t="shared" si="1"/>
        <v>0</v>
      </c>
      <c r="X17" s="26">
        <f t="shared" si="1"/>
        <v>0</v>
      </c>
      <c r="Y17" s="26">
        <f t="shared" si="1"/>
        <v>0</v>
      </c>
      <c r="Z17" s="26">
        <f t="shared" si="1"/>
        <v>32.5</v>
      </c>
      <c r="AA17" s="26">
        <f t="shared" si="1"/>
        <v>84</v>
      </c>
      <c r="AB17" s="26">
        <f t="shared" si="1"/>
        <v>3.375</v>
      </c>
      <c r="AC17" s="26">
        <f t="shared" si="1"/>
        <v>0</v>
      </c>
      <c r="AD17" s="26">
        <f t="shared" si="1"/>
        <v>0</v>
      </c>
      <c r="AE17" s="27">
        <f>SUM(B17:AD17)</f>
        <v>2134.6750000000002</v>
      </c>
    </row>
    <row r="18" spans="1:3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20" spans="1:31" x14ac:dyDescent="0.25">
      <c r="B20" t="s">
        <v>22</v>
      </c>
      <c r="K20" t="s">
        <v>23</v>
      </c>
    </row>
    <row r="22" spans="1:31" ht="18.75" x14ac:dyDescent="0.25">
      <c r="A22" s="1"/>
      <c r="B22" s="1"/>
      <c r="C22" s="1"/>
      <c r="D22" s="2"/>
      <c r="E22" s="2"/>
      <c r="F22" s="1"/>
      <c r="G22" s="3" t="s">
        <v>0</v>
      </c>
      <c r="H22" s="2"/>
      <c r="I22" s="2"/>
      <c r="J22" s="2"/>
      <c r="K22" s="2"/>
      <c r="L22" s="1"/>
      <c r="M22" s="2"/>
      <c r="N22" s="2"/>
      <c r="O22" s="2"/>
      <c r="P22" s="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1" ht="15.75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1" x14ac:dyDescent="0.25">
      <c r="A24" s="1"/>
      <c r="B24" s="2"/>
      <c r="C24" s="6"/>
      <c r="D24" s="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1" ht="15.75" x14ac:dyDescent="0.25">
      <c r="A25" s="7" t="s">
        <v>95</v>
      </c>
      <c r="B25" s="8"/>
      <c r="C25" s="2"/>
      <c r="D25" s="2"/>
      <c r="E25" s="2"/>
      <c r="F25" s="1"/>
      <c r="G25" s="2"/>
      <c r="H25" s="2"/>
      <c r="I25" s="2"/>
      <c r="J25" s="2"/>
      <c r="K25" s="2"/>
      <c r="L25" s="2"/>
      <c r="M25" s="1"/>
      <c r="N25" s="1"/>
      <c r="O25" s="2"/>
      <c r="P25" s="1"/>
      <c r="Q25" s="1"/>
      <c r="R25" s="2" t="s">
        <v>1</v>
      </c>
      <c r="S25" s="1"/>
      <c r="T25" s="1"/>
      <c r="U25" s="1"/>
      <c r="V25" s="1"/>
      <c r="W25" s="1"/>
      <c r="X25" s="1"/>
      <c r="Y25" s="1"/>
      <c r="Z25" s="1" t="s">
        <v>2</v>
      </c>
      <c r="AA25" s="1"/>
      <c r="AB25" s="1"/>
      <c r="AC25" s="1"/>
      <c r="AD25" s="1"/>
    </row>
    <row r="26" spans="1:31" x14ac:dyDescent="0.25">
      <c r="A26" s="1" t="s">
        <v>27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9"/>
      <c r="M27" s="2"/>
      <c r="N27" s="2"/>
      <c r="O27" s="2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1" ht="15.75" x14ac:dyDescent="0.25">
      <c r="A28" s="9"/>
      <c r="B28" s="10"/>
      <c r="C28" s="11"/>
      <c r="D28" s="12" t="s">
        <v>3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4"/>
      <c r="Q28" s="11"/>
      <c r="R28" s="11"/>
      <c r="S28" s="11"/>
      <c r="T28" s="15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1:31" x14ac:dyDescent="0.25">
      <c r="A29" s="17"/>
      <c r="B29" s="30" t="s">
        <v>4</v>
      </c>
      <c r="C29" s="31"/>
      <c r="D29" s="31"/>
      <c r="E29" s="31"/>
      <c r="F29" s="31"/>
      <c r="G29" s="31"/>
      <c r="H29" s="31"/>
      <c r="I29" s="31"/>
      <c r="J29" s="31"/>
      <c r="K29" s="31"/>
      <c r="L29" s="31" t="s">
        <v>92</v>
      </c>
      <c r="M29" s="31"/>
      <c r="N29" s="31"/>
      <c r="O29" s="31"/>
      <c r="P29" s="31"/>
      <c r="Q29" s="31"/>
      <c r="R29" s="31"/>
      <c r="S29" s="31"/>
      <c r="T29" s="31"/>
      <c r="U29" s="30" t="s">
        <v>93</v>
      </c>
      <c r="V29" s="31"/>
      <c r="W29" s="31"/>
      <c r="X29" s="31"/>
      <c r="Y29" s="31"/>
      <c r="Z29" s="31"/>
      <c r="AA29" s="31"/>
      <c r="AB29" s="31"/>
      <c r="AC29" s="31"/>
      <c r="AD29" s="31"/>
    </row>
    <row r="30" spans="1:31" ht="84" x14ac:dyDescent="0.25">
      <c r="A30" s="18">
        <v>2</v>
      </c>
      <c r="B30" s="19" t="s">
        <v>5</v>
      </c>
      <c r="C30" s="19" t="s">
        <v>38</v>
      </c>
      <c r="D30" s="19" t="s">
        <v>6</v>
      </c>
      <c r="E30" s="19" t="s">
        <v>39</v>
      </c>
      <c r="F30" s="19" t="s">
        <v>15</v>
      </c>
      <c r="G30" s="19" t="s">
        <v>9</v>
      </c>
      <c r="H30" s="19" t="s">
        <v>10</v>
      </c>
      <c r="I30" s="19" t="s">
        <v>7</v>
      </c>
      <c r="J30" s="19" t="s">
        <v>40</v>
      </c>
      <c r="K30" s="19" t="s">
        <v>41</v>
      </c>
      <c r="L30" s="19" t="s">
        <v>13</v>
      </c>
      <c r="M30" s="20" t="s">
        <v>42</v>
      </c>
      <c r="N30" s="20" t="s">
        <v>28</v>
      </c>
      <c r="O30" s="22" t="s">
        <v>11</v>
      </c>
      <c r="P30" s="20" t="s">
        <v>8</v>
      </c>
      <c r="Q30" s="22" t="s">
        <v>14</v>
      </c>
      <c r="R30" s="20" t="s">
        <v>17</v>
      </c>
      <c r="S30" s="20" t="s">
        <v>16</v>
      </c>
      <c r="T30" s="22" t="s">
        <v>43</v>
      </c>
      <c r="U30" s="20" t="s">
        <v>44</v>
      </c>
      <c r="V30" s="22" t="s">
        <v>18</v>
      </c>
      <c r="W30" s="20" t="s">
        <v>45</v>
      </c>
      <c r="X30" s="22" t="s">
        <v>46</v>
      </c>
      <c r="Y30" s="20" t="s">
        <v>30</v>
      </c>
      <c r="Z30" s="22" t="s">
        <v>47</v>
      </c>
      <c r="AA30" s="20" t="s">
        <v>36</v>
      </c>
      <c r="AB30" s="19" t="s">
        <v>25</v>
      </c>
      <c r="AC30" s="19" t="s">
        <v>48</v>
      </c>
      <c r="AD30" s="19" t="s">
        <v>49</v>
      </c>
    </row>
    <row r="31" spans="1:31" ht="24" x14ac:dyDescent="0.25">
      <c r="A31" s="21" t="s">
        <v>59</v>
      </c>
      <c r="B31" s="20"/>
      <c r="C31" s="20"/>
      <c r="D31" s="20"/>
      <c r="E31" s="23">
        <v>500</v>
      </c>
      <c r="F31" s="23"/>
      <c r="G31" s="23">
        <v>200</v>
      </c>
      <c r="H31" s="20"/>
      <c r="I31" s="23"/>
      <c r="J31" s="23"/>
      <c r="K31" s="23"/>
      <c r="L31" s="23"/>
      <c r="M31" s="20"/>
      <c r="N31" s="20">
        <v>1400</v>
      </c>
      <c r="O31" s="20">
        <v>1472</v>
      </c>
      <c r="P31" s="23"/>
      <c r="Q31" s="20"/>
      <c r="R31" s="23"/>
      <c r="S31" s="23"/>
      <c r="T31" s="23">
        <v>200</v>
      </c>
      <c r="U31" s="20"/>
      <c r="V31" s="20"/>
      <c r="W31" s="20"/>
      <c r="X31" s="23"/>
      <c r="Y31" s="20"/>
      <c r="Z31" s="23"/>
      <c r="AA31" s="23"/>
      <c r="AB31" s="23">
        <v>140</v>
      </c>
      <c r="AC31" s="23"/>
      <c r="AD31" s="23"/>
    </row>
    <row r="32" spans="1:31" x14ac:dyDescent="0.25">
      <c r="A32" s="21" t="s">
        <v>5</v>
      </c>
      <c r="B32" s="20">
        <v>1000</v>
      </c>
      <c r="C32" s="20"/>
      <c r="D32" s="20"/>
      <c r="E32" s="23"/>
      <c r="F32" s="23"/>
      <c r="G32" s="23">
        <v>200</v>
      </c>
      <c r="H32" s="20">
        <v>400</v>
      </c>
      <c r="I32" s="23"/>
      <c r="J32" s="23"/>
      <c r="K32" s="23"/>
      <c r="L32" s="23"/>
      <c r="M32" s="23"/>
      <c r="N32" s="20"/>
      <c r="O32" s="20"/>
      <c r="P32" s="23"/>
      <c r="Q32" s="20"/>
      <c r="R32" s="23"/>
      <c r="S32" s="23"/>
      <c r="T32" s="23">
        <v>300</v>
      </c>
      <c r="U32" s="20">
        <v>100</v>
      </c>
      <c r="V32" s="20"/>
      <c r="W32" s="20"/>
      <c r="X32" s="23"/>
      <c r="Y32" s="20"/>
      <c r="Z32" s="23"/>
      <c r="AA32" s="23"/>
      <c r="AB32" s="23">
        <v>100</v>
      </c>
      <c r="AC32" s="23"/>
      <c r="AD32" s="23"/>
    </row>
    <row r="33" spans="1:31" ht="36" x14ac:dyDescent="0.25">
      <c r="A33" s="21" t="s">
        <v>57</v>
      </c>
      <c r="B33" s="20"/>
      <c r="C33" s="20"/>
      <c r="D33" s="20"/>
      <c r="E33" s="23"/>
      <c r="F33" s="23"/>
      <c r="G33" s="23"/>
      <c r="H33" s="20"/>
      <c r="I33" s="23">
        <v>500</v>
      </c>
      <c r="J33" s="23"/>
      <c r="K33" s="23"/>
      <c r="L33" s="23"/>
      <c r="M33" s="23"/>
      <c r="N33" s="20"/>
      <c r="O33" s="20"/>
      <c r="P33" s="23"/>
      <c r="Q33" s="20"/>
      <c r="R33" s="23"/>
      <c r="S33" s="23"/>
      <c r="T33" s="23"/>
      <c r="U33" s="20"/>
      <c r="V33" s="20"/>
      <c r="W33" s="20"/>
      <c r="X33" s="23"/>
      <c r="Y33" s="20"/>
      <c r="Z33" s="23">
        <v>500</v>
      </c>
      <c r="AA33" s="23"/>
      <c r="AB33" s="23"/>
      <c r="AC33" s="23"/>
      <c r="AD33" s="23"/>
    </row>
    <row r="34" spans="1:31" x14ac:dyDescent="0.25">
      <c r="A34" s="24" t="s">
        <v>46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1" x14ac:dyDescent="0.25">
      <c r="A35" s="24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1" x14ac:dyDescent="0.25">
      <c r="A36" s="25" t="s">
        <v>19</v>
      </c>
      <c r="B36" s="26">
        <f t="shared" ref="B36:AD36" si="2">B31+B32+B33+B34+B35</f>
        <v>1000</v>
      </c>
      <c r="C36" s="26">
        <f t="shared" si="2"/>
        <v>0</v>
      </c>
      <c r="D36" s="26">
        <f t="shared" si="2"/>
        <v>0</v>
      </c>
      <c r="E36" s="26">
        <f t="shared" si="2"/>
        <v>500</v>
      </c>
      <c r="F36" s="26">
        <f t="shared" si="2"/>
        <v>0</v>
      </c>
      <c r="G36" s="26">
        <f t="shared" si="2"/>
        <v>400</v>
      </c>
      <c r="H36" s="26">
        <f t="shared" si="2"/>
        <v>400</v>
      </c>
      <c r="I36" s="26">
        <f t="shared" si="2"/>
        <v>500</v>
      </c>
      <c r="J36" s="26">
        <f t="shared" si="2"/>
        <v>0</v>
      </c>
      <c r="K36" s="26">
        <f t="shared" si="2"/>
        <v>0</v>
      </c>
      <c r="L36" s="26">
        <f t="shared" si="2"/>
        <v>0</v>
      </c>
      <c r="M36" s="26">
        <f t="shared" si="2"/>
        <v>0</v>
      </c>
      <c r="N36" s="26">
        <f t="shared" si="2"/>
        <v>1400</v>
      </c>
      <c r="O36" s="26">
        <f t="shared" si="2"/>
        <v>1472</v>
      </c>
      <c r="P36" s="26">
        <f t="shared" si="2"/>
        <v>0</v>
      </c>
      <c r="Q36" s="26">
        <f t="shared" si="2"/>
        <v>0</v>
      </c>
      <c r="R36" s="26">
        <f t="shared" si="2"/>
        <v>0</v>
      </c>
      <c r="S36" s="26">
        <f t="shared" si="2"/>
        <v>0</v>
      </c>
      <c r="T36" s="26">
        <f t="shared" si="2"/>
        <v>500</v>
      </c>
      <c r="U36" s="26">
        <f t="shared" si="2"/>
        <v>100</v>
      </c>
      <c r="V36" s="26">
        <f t="shared" si="2"/>
        <v>0</v>
      </c>
      <c r="W36" s="26">
        <f t="shared" si="2"/>
        <v>0</v>
      </c>
      <c r="X36" s="26">
        <f t="shared" si="2"/>
        <v>0</v>
      </c>
      <c r="Y36" s="26">
        <f t="shared" si="2"/>
        <v>0</v>
      </c>
      <c r="Z36" s="26">
        <f t="shared" si="2"/>
        <v>500</v>
      </c>
      <c r="AA36" s="26">
        <f t="shared" si="2"/>
        <v>0</v>
      </c>
      <c r="AB36" s="26">
        <f t="shared" si="2"/>
        <v>240</v>
      </c>
      <c r="AC36" s="26">
        <f t="shared" si="2"/>
        <v>0</v>
      </c>
      <c r="AD36" s="26">
        <f t="shared" si="2"/>
        <v>0</v>
      </c>
    </row>
    <row r="37" spans="1:31" x14ac:dyDescent="0.25">
      <c r="A37" s="24" t="s">
        <v>20</v>
      </c>
      <c r="B37" s="23">
        <v>125</v>
      </c>
      <c r="C37" s="23">
        <v>60</v>
      </c>
      <c r="D37" s="23">
        <v>40</v>
      </c>
      <c r="E37" s="23">
        <v>55</v>
      </c>
      <c r="F37" s="23">
        <v>45</v>
      </c>
      <c r="G37" s="23">
        <v>35</v>
      </c>
      <c r="H37" s="23">
        <v>70</v>
      </c>
      <c r="I37" s="23">
        <v>678</v>
      </c>
      <c r="J37" s="23">
        <v>100</v>
      </c>
      <c r="K37" s="23">
        <v>63</v>
      </c>
      <c r="L37" s="23">
        <v>85</v>
      </c>
      <c r="M37" s="23">
        <v>68</v>
      </c>
      <c r="N37" s="23">
        <v>143</v>
      </c>
      <c r="O37" s="23">
        <v>420</v>
      </c>
      <c r="P37" s="23">
        <v>220</v>
      </c>
      <c r="Q37" s="23">
        <v>320</v>
      </c>
      <c r="R37" s="23">
        <v>240</v>
      </c>
      <c r="S37" s="23">
        <v>290</v>
      </c>
      <c r="T37" s="23">
        <v>600</v>
      </c>
      <c r="U37" s="23">
        <v>200</v>
      </c>
      <c r="V37" s="23">
        <v>1200</v>
      </c>
      <c r="W37" s="23">
        <v>145</v>
      </c>
      <c r="X37" s="23">
        <v>180</v>
      </c>
      <c r="Y37" s="23">
        <v>150</v>
      </c>
      <c r="Z37" s="23">
        <v>65</v>
      </c>
      <c r="AA37" s="23">
        <v>56</v>
      </c>
      <c r="AB37" s="23">
        <v>15</v>
      </c>
      <c r="AC37" s="23">
        <v>230</v>
      </c>
      <c r="AD37" s="23"/>
    </row>
    <row r="38" spans="1:31" x14ac:dyDescent="0.25">
      <c r="A38" s="25" t="s">
        <v>21</v>
      </c>
      <c r="B38" s="26">
        <f>B36*B37/1000</f>
        <v>125</v>
      </c>
      <c r="C38" s="26">
        <f t="shared" ref="C38:AD38" si="3">C36*C37/1000</f>
        <v>0</v>
      </c>
      <c r="D38" s="26">
        <f t="shared" si="3"/>
        <v>0</v>
      </c>
      <c r="E38" s="26">
        <f t="shared" si="3"/>
        <v>27.5</v>
      </c>
      <c r="F38" s="26">
        <f t="shared" si="3"/>
        <v>0</v>
      </c>
      <c r="G38" s="26">
        <f t="shared" si="3"/>
        <v>14</v>
      </c>
      <c r="H38" s="26">
        <f t="shared" si="3"/>
        <v>28</v>
      </c>
      <c r="I38" s="26">
        <f t="shared" si="3"/>
        <v>339</v>
      </c>
      <c r="J38" s="26">
        <f t="shared" si="3"/>
        <v>0</v>
      </c>
      <c r="K38" s="26">
        <f t="shared" si="3"/>
        <v>0</v>
      </c>
      <c r="L38" s="26">
        <f t="shared" si="3"/>
        <v>0</v>
      </c>
      <c r="M38" s="26">
        <f t="shared" si="3"/>
        <v>0</v>
      </c>
      <c r="N38" s="26">
        <f t="shared" si="3"/>
        <v>200.2</v>
      </c>
      <c r="O38" s="26">
        <f t="shared" si="3"/>
        <v>618.24</v>
      </c>
      <c r="P38" s="26">
        <f t="shared" si="3"/>
        <v>0</v>
      </c>
      <c r="Q38" s="26">
        <f t="shared" si="3"/>
        <v>0</v>
      </c>
      <c r="R38" s="26">
        <f t="shared" si="3"/>
        <v>0</v>
      </c>
      <c r="S38" s="26">
        <f t="shared" si="3"/>
        <v>0</v>
      </c>
      <c r="T38" s="26">
        <f t="shared" si="3"/>
        <v>300</v>
      </c>
      <c r="U38" s="26">
        <f t="shared" si="3"/>
        <v>20</v>
      </c>
      <c r="V38" s="26">
        <f t="shared" si="3"/>
        <v>0</v>
      </c>
      <c r="W38" s="26">
        <f t="shared" si="3"/>
        <v>0</v>
      </c>
      <c r="X38" s="26">
        <f t="shared" si="3"/>
        <v>0</v>
      </c>
      <c r="Y38" s="26">
        <f t="shared" si="3"/>
        <v>0</v>
      </c>
      <c r="Z38" s="26">
        <f t="shared" si="3"/>
        <v>32.5</v>
      </c>
      <c r="AA38" s="26">
        <f t="shared" si="3"/>
        <v>0</v>
      </c>
      <c r="AB38" s="26">
        <f t="shared" si="3"/>
        <v>3.6</v>
      </c>
      <c r="AC38" s="26">
        <f t="shared" si="3"/>
        <v>0</v>
      </c>
      <c r="AD38" s="26">
        <f t="shared" si="3"/>
        <v>0</v>
      </c>
      <c r="AE38" s="27">
        <f>SUM(B38:AD38)</f>
        <v>1708.04</v>
      </c>
    </row>
    <row r="39" spans="1:3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1" spans="1:31" x14ac:dyDescent="0.25">
      <c r="B41" t="s">
        <v>22</v>
      </c>
      <c r="K41" t="s">
        <v>23</v>
      </c>
    </row>
    <row r="43" spans="1:31" ht="18.75" x14ac:dyDescent="0.25">
      <c r="A43" s="1"/>
      <c r="B43" s="1"/>
      <c r="C43" s="1"/>
      <c r="D43" s="2"/>
      <c r="E43" s="2"/>
      <c r="F43" s="1"/>
      <c r="G43" s="3" t="s">
        <v>0</v>
      </c>
      <c r="H43" s="2"/>
      <c r="I43" s="2"/>
      <c r="J43" s="2"/>
      <c r="K43" s="2"/>
      <c r="L43" s="1"/>
      <c r="M43" s="2"/>
      <c r="N43" s="2"/>
      <c r="O43" s="2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1" ht="15.75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1" x14ac:dyDescent="0.25">
      <c r="A45" s="1"/>
      <c r="B45" s="2"/>
      <c r="C45" s="6"/>
      <c r="D45" s="6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1" ht="15.75" x14ac:dyDescent="0.25">
      <c r="A46" s="7" t="s">
        <v>97</v>
      </c>
      <c r="B46" s="8"/>
      <c r="C46" s="2"/>
      <c r="D46" s="2"/>
      <c r="E46" s="2"/>
      <c r="F46" s="1"/>
      <c r="G46" s="2"/>
      <c r="H46" s="2"/>
      <c r="I46" s="2"/>
      <c r="J46" s="2"/>
      <c r="K46" s="2"/>
      <c r="L46" s="2"/>
      <c r="M46" s="1"/>
      <c r="N46" s="1"/>
      <c r="O46" s="2"/>
      <c r="P46" s="1"/>
      <c r="Q46" s="1"/>
      <c r="R46" s="2" t="s">
        <v>1</v>
      </c>
      <c r="S46" s="1"/>
      <c r="T46" s="1"/>
      <c r="U46" s="1"/>
      <c r="V46" s="1"/>
      <c r="W46" s="1"/>
      <c r="X46" s="1"/>
      <c r="Y46" s="1"/>
      <c r="Z46" s="1" t="s">
        <v>2</v>
      </c>
      <c r="AA46" s="1"/>
      <c r="AB46" s="1"/>
      <c r="AC46" s="1"/>
      <c r="AD46" s="1"/>
    </row>
    <row r="47" spans="1:31" x14ac:dyDescent="0.25">
      <c r="A47" s="1" t="s">
        <v>31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9"/>
      <c r="M48" s="2"/>
      <c r="N48" s="2"/>
      <c r="O48" s="2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1" ht="15.75" x14ac:dyDescent="0.25">
      <c r="A49" s="9"/>
      <c r="B49" s="10"/>
      <c r="C49" s="11"/>
      <c r="D49" s="12" t="s">
        <v>3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4"/>
      <c r="Q49" s="11"/>
      <c r="R49" s="11"/>
      <c r="S49" s="11"/>
      <c r="T49" s="15"/>
      <c r="U49" s="16"/>
      <c r="V49" s="16"/>
      <c r="W49" s="16"/>
      <c r="X49" s="16"/>
      <c r="Y49" s="16"/>
      <c r="Z49" s="16"/>
      <c r="AA49" s="16"/>
      <c r="AB49" s="16"/>
      <c r="AC49" s="16"/>
      <c r="AD49" s="16"/>
    </row>
    <row r="50" spans="1:31" x14ac:dyDescent="0.25">
      <c r="A50" s="17"/>
      <c r="B50" s="30" t="s">
        <v>4</v>
      </c>
      <c r="C50" s="31"/>
      <c r="D50" s="31"/>
      <c r="E50" s="31"/>
      <c r="F50" s="31"/>
      <c r="G50" s="31"/>
      <c r="H50" s="31"/>
      <c r="I50" s="31"/>
      <c r="J50" s="31"/>
      <c r="K50" s="31"/>
      <c r="L50" s="31" t="s">
        <v>90</v>
      </c>
      <c r="M50" s="31"/>
      <c r="N50" s="31"/>
      <c r="O50" s="31"/>
      <c r="P50" s="31"/>
      <c r="Q50" s="31"/>
      <c r="R50" s="31"/>
      <c r="S50" s="31"/>
      <c r="T50" s="31"/>
      <c r="U50" s="30" t="s">
        <v>91</v>
      </c>
      <c r="V50" s="31"/>
      <c r="W50" s="31"/>
      <c r="X50" s="31"/>
      <c r="Y50" s="31"/>
      <c r="Z50" s="31"/>
      <c r="AA50" s="31"/>
      <c r="AB50" s="31"/>
      <c r="AC50" s="31"/>
      <c r="AD50" s="31"/>
    </row>
    <row r="51" spans="1:31" ht="84" x14ac:dyDescent="0.25">
      <c r="A51" s="18">
        <v>3</v>
      </c>
      <c r="B51" s="19" t="s">
        <v>5</v>
      </c>
      <c r="C51" s="19" t="s">
        <v>38</v>
      </c>
      <c r="D51" s="19" t="s">
        <v>6</v>
      </c>
      <c r="E51" s="19" t="s">
        <v>39</v>
      </c>
      <c r="F51" s="19" t="s">
        <v>15</v>
      </c>
      <c r="G51" s="19" t="s">
        <v>9</v>
      </c>
      <c r="H51" s="19" t="s">
        <v>10</v>
      </c>
      <c r="I51" s="19" t="s">
        <v>7</v>
      </c>
      <c r="J51" s="19" t="s">
        <v>40</v>
      </c>
      <c r="K51" s="19" t="s">
        <v>41</v>
      </c>
      <c r="L51" s="19" t="s">
        <v>13</v>
      </c>
      <c r="M51" s="20" t="s">
        <v>42</v>
      </c>
      <c r="N51" s="20" t="s">
        <v>28</v>
      </c>
      <c r="O51" s="22" t="s">
        <v>11</v>
      </c>
      <c r="P51" s="20" t="s">
        <v>8</v>
      </c>
      <c r="Q51" s="22" t="s">
        <v>14</v>
      </c>
      <c r="R51" s="20" t="s">
        <v>17</v>
      </c>
      <c r="S51" s="20" t="s">
        <v>16</v>
      </c>
      <c r="T51" s="22" t="s">
        <v>43</v>
      </c>
      <c r="U51" s="20" t="s">
        <v>44</v>
      </c>
      <c r="V51" s="22" t="s">
        <v>18</v>
      </c>
      <c r="W51" s="20" t="s">
        <v>45</v>
      </c>
      <c r="X51" s="22" t="s">
        <v>46</v>
      </c>
      <c r="Y51" s="20" t="s">
        <v>30</v>
      </c>
      <c r="Z51" s="22" t="s">
        <v>47</v>
      </c>
      <c r="AA51" s="20" t="s">
        <v>36</v>
      </c>
      <c r="AB51" s="19" t="s">
        <v>25</v>
      </c>
      <c r="AC51" s="19" t="s">
        <v>48</v>
      </c>
      <c r="AD51" s="19" t="s">
        <v>49</v>
      </c>
    </row>
    <row r="52" spans="1:31" ht="24" x14ac:dyDescent="0.25">
      <c r="A52" s="21" t="s">
        <v>63</v>
      </c>
      <c r="B52" s="20"/>
      <c r="C52" s="20"/>
      <c r="D52" s="20"/>
      <c r="E52" s="23">
        <v>500</v>
      </c>
      <c r="F52" s="23"/>
      <c r="G52" s="23">
        <v>400</v>
      </c>
      <c r="H52" s="20">
        <v>400</v>
      </c>
      <c r="I52" s="23"/>
      <c r="J52" s="23"/>
      <c r="K52" s="23"/>
      <c r="L52" s="23">
        <v>500</v>
      </c>
      <c r="M52" s="20"/>
      <c r="N52" s="20"/>
      <c r="O52" s="20"/>
      <c r="P52" s="23">
        <v>1090</v>
      </c>
      <c r="Q52" s="20"/>
      <c r="R52" s="23">
        <v>100</v>
      </c>
      <c r="S52" s="23"/>
      <c r="T52" s="23">
        <v>200</v>
      </c>
      <c r="U52" s="20"/>
      <c r="V52" s="20"/>
      <c r="W52" s="20"/>
      <c r="X52" s="23"/>
      <c r="Y52" s="20"/>
      <c r="Z52" s="23"/>
      <c r="AA52" s="23"/>
      <c r="AB52" s="23">
        <v>100</v>
      </c>
      <c r="AC52" s="23"/>
      <c r="AD52" s="23"/>
    </row>
    <row r="53" spans="1:31" ht="48" x14ac:dyDescent="0.25">
      <c r="A53" s="21" t="s">
        <v>64</v>
      </c>
      <c r="B53" s="20"/>
      <c r="C53" s="20"/>
      <c r="D53" s="20"/>
      <c r="E53" s="23">
        <v>1500</v>
      </c>
      <c r="F53" s="23"/>
      <c r="G53" s="23">
        <v>200</v>
      </c>
      <c r="H53" s="20"/>
      <c r="I53" s="23"/>
      <c r="J53" s="23"/>
      <c r="K53" s="23"/>
      <c r="L53" s="23"/>
      <c r="M53" s="23"/>
      <c r="N53" s="20"/>
      <c r="O53" s="20">
        <v>1300</v>
      </c>
      <c r="P53" s="23"/>
      <c r="Q53" s="20"/>
      <c r="R53" s="23"/>
      <c r="S53" s="23"/>
      <c r="T53" s="23">
        <v>200</v>
      </c>
      <c r="U53" s="20"/>
      <c r="V53" s="20"/>
      <c r="W53" s="20"/>
      <c r="X53" s="23"/>
      <c r="Y53" s="20"/>
      <c r="Z53" s="23"/>
      <c r="AA53" s="23"/>
      <c r="AB53" s="23">
        <v>100</v>
      </c>
      <c r="AC53" s="23"/>
      <c r="AD53" s="23"/>
    </row>
    <row r="54" spans="1:31" x14ac:dyDescent="0.25">
      <c r="A54" s="21" t="s">
        <v>36</v>
      </c>
      <c r="B54" s="20"/>
      <c r="C54" s="20"/>
      <c r="D54" s="20"/>
      <c r="E54" s="23"/>
      <c r="F54" s="23"/>
      <c r="G54" s="23"/>
      <c r="H54" s="20"/>
      <c r="I54" s="23"/>
      <c r="J54" s="23"/>
      <c r="K54" s="23"/>
      <c r="L54" s="23"/>
      <c r="M54" s="23"/>
      <c r="N54" s="20"/>
      <c r="O54" s="20"/>
      <c r="P54" s="23"/>
      <c r="Q54" s="20"/>
      <c r="R54" s="23"/>
      <c r="S54" s="23"/>
      <c r="T54" s="23"/>
      <c r="U54" s="20"/>
      <c r="V54" s="20"/>
      <c r="W54" s="20"/>
      <c r="X54" s="23"/>
      <c r="Y54" s="20"/>
      <c r="Z54" s="23"/>
      <c r="AA54" s="23">
        <v>1500</v>
      </c>
      <c r="AB54" s="23"/>
      <c r="AC54" s="23"/>
      <c r="AD54" s="23"/>
    </row>
    <row r="55" spans="1:31" x14ac:dyDescent="0.25">
      <c r="A55" s="24" t="s">
        <v>57</v>
      </c>
      <c r="B55" s="23"/>
      <c r="C55" s="23"/>
      <c r="D55" s="23"/>
      <c r="E55" s="23"/>
      <c r="F55" s="23"/>
      <c r="G55" s="23"/>
      <c r="H55" s="23"/>
      <c r="I55" s="23">
        <v>700</v>
      </c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>
        <v>500</v>
      </c>
      <c r="AA55" s="23"/>
      <c r="AB55" s="23"/>
      <c r="AC55" s="23"/>
      <c r="AD55" s="23"/>
    </row>
    <row r="56" spans="1:31" x14ac:dyDescent="0.25">
      <c r="A56" s="24" t="s">
        <v>65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>
        <v>2000</v>
      </c>
      <c r="X56" s="23"/>
      <c r="Y56" s="23"/>
      <c r="Z56" s="23"/>
      <c r="AA56" s="23"/>
      <c r="AB56" s="23"/>
      <c r="AC56" s="23"/>
      <c r="AD56" s="23"/>
    </row>
    <row r="57" spans="1:31" x14ac:dyDescent="0.25">
      <c r="A57" s="25" t="s">
        <v>19</v>
      </c>
      <c r="B57" s="26">
        <f t="shared" ref="B57:AD57" si="4">B52+B53+B54+B55+B56</f>
        <v>0</v>
      </c>
      <c r="C57" s="26">
        <f t="shared" si="4"/>
        <v>0</v>
      </c>
      <c r="D57" s="26">
        <f t="shared" si="4"/>
        <v>0</v>
      </c>
      <c r="E57" s="26">
        <f t="shared" si="4"/>
        <v>2000</v>
      </c>
      <c r="F57" s="26">
        <f t="shared" si="4"/>
        <v>0</v>
      </c>
      <c r="G57" s="26">
        <f t="shared" si="4"/>
        <v>600</v>
      </c>
      <c r="H57" s="26">
        <f t="shared" si="4"/>
        <v>400</v>
      </c>
      <c r="I57" s="26">
        <f t="shared" si="4"/>
        <v>700</v>
      </c>
      <c r="J57" s="26">
        <f t="shared" si="4"/>
        <v>0</v>
      </c>
      <c r="K57" s="26">
        <f t="shared" si="4"/>
        <v>0</v>
      </c>
      <c r="L57" s="26">
        <f t="shared" si="4"/>
        <v>500</v>
      </c>
      <c r="M57" s="26">
        <f t="shared" si="4"/>
        <v>0</v>
      </c>
      <c r="N57" s="26">
        <f t="shared" si="4"/>
        <v>0</v>
      </c>
      <c r="O57" s="26">
        <f t="shared" si="4"/>
        <v>1300</v>
      </c>
      <c r="P57" s="26">
        <f t="shared" si="4"/>
        <v>1090</v>
      </c>
      <c r="Q57" s="26">
        <f t="shared" si="4"/>
        <v>0</v>
      </c>
      <c r="R57" s="26">
        <f t="shared" si="4"/>
        <v>100</v>
      </c>
      <c r="S57" s="26">
        <f t="shared" si="4"/>
        <v>0</v>
      </c>
      <c r="T57" s="26">
        <f t="shared" si="4"/>
        <v>400</v>
      </c>
      <c r="U57" s="26">
        <f t="shared" si="4"/>
        <v>0</v>
      </c>
      <c r="V57" s="26">
        <f t="shared" si="4"/>
        <v>0</v>
      </c>
      <c r="W57" s="26">
        <f t="shared" si="4"/>
        <v>2000</v>
      </c>
      <c r="X57" s="26">
        <f t="shared" si="4"/>
        <v>0</v>
      </c>
      <c r="Y57" s="26">
        <f t="shared" si="4"/>
        <v>0</v>
      </c>
      <c r="Z57" s="26">
        <f t="shared" si="4"/>
        <v>500</v>
      </c>
      <c r="AA57" s="26">
        <f t="shared" si="4"/>
        <v>1500</v>
      </c>
      <c r="AB57" s="26">
        <f t="shared" si="4"/>
        <v>200</v>
      </c>
      <c r="AC57" s="26">
        <f t="shared" si="4"/>
        <v>0</v>
      </c>
      <c r="AD57" s="26">
        <f t="shared" si="4"/>
        <v>0</v>
      </c>
    </row>
    <row r="58" spans="1:31" x14ac:dyDescent="0.25">
      <c r="A58" s="24" t="s">
        <v>20</v>
      </c>
      <c r="B58" s="23">
        <v>125</v>
      </c>
      <c r="C58" s="23">
        <v>60</v>
      </c>
      <c r="D58" s="23">
        <v>40</v>
      </c>
      <c r="E58" s="23">
        <v>55</v>
      </c>
      <c r="F58" s="23">
        <v>45</v>
      </c>
      <c r="G58" s="23">
        <v>35</v>
      </c>
      <c r="H58" s="23">
        <v>70</v>
      </c>
      <c r="I58" s="23">
        <v>678</v>
      </c>
      <c r="J58" s="23">
        <v>100</v>
      </c>
      <c r="K58" s="23">
        <v>63</v>
      </c>
      <c r="L58" s="23">
        <v>85</v>
      </c>
      <c r="M58" s="23">
        <v>68</v>
      </c>
      <c r="N58" s="23">
        <v>143</v>
      </c>
      <c r="O58" s="23">
        <v>420</v>
      </c>
      <c r="P58" s="23">
        <v>220</v>
      </c>
      <c r="Q58" s="23">
        <v>320</v>
      </c>
      <c r="R58" s="23">
        <v>240</v>
      </c>
      <c r="S58" s="23">
        <v>290</v>
      </c>
      <c r="T58" s="23">
        <v>600</v>
      </c>
      <c r="U58" s="23">
        <v>200</v>
      </c>
      <c r="V58" s="23">
        <v>1200</v>
      </c>
      <c r="W58" s="23">
        <v>145</v>
      </c>
      <c r="X58" s="23">
        <v>180</v>
      </c>
      <c r="Y58" s="23">
        <v>150</v>
      </c>
      <c r="Z58" s="23">
        <v>65</v>
      </c>
      <c r="AA58" s="23">
        <v>56</v>
      </c>
      <c r="AB58" s="23">
        <v>15</v>
      </c>
      <c r="AC58" s="23">
        <v>230</v>
      </c>
      <c r="AD58" s="23"/>
    </row>
    <row r="59" spans="1:31" x14ac:dyDescent="0.25">
      <c r="A59" s="25" t="s">
        <v>21</v>
      </c>
      <c r="B59" s="26">
        <f>B57*B58/1000</f>
        <v>0</v>
      </c>
      <c r="C59" s="26">
        <f t="shared" ref="C59:AD59" si="5">C57*C58/1000</f>
        <v>0</v>
      </c>
      <c r="D59" s="26">
        <f t="shared" si="5"/>
        <v>0</v>
      </c>
      <c r="E59" s="26">
        <f t="shared" si="5"/>
        <v>110</v>
      </c>
      <c r="F59" s="26">
        <f t="shared" si="5"/>
        <v>0</v>
      </c>
      <c r="G59" s="26">
        <f t="shared" si="5"/>
        <v>21</v>
      </c>
      <c r="H59" s="26">
        <f t="shared" si="5"/>
        <v>28</v>
      </c>
      <c r="I59" s="26">
        <f t="shared" si="5"/>
        <v>474.6</v>
      </c>
      <c r="J59" s="26">
        <f t="shared" si="5"/>
        <v>0</v>
      </c>
      <c r="K59" s="26">
        <f t="shared" si="5"/>
        <v>0</v>
      </c>
      <c r="L59" s="26">
        <f t="shared" si="5"/>
        <v>42.5</v>
      </c>
      <c r="M59" s="26">
        <f t="shared" si="5"/>
        <v>0</v>
      </c>
      <c r="N59" s="26">
        <f t="shared" si="5"/>
        <v>0</v>
      </c>
      <c r="O59" s="26">
        <f t="shared" si="5"/>
        <v>546</v>
      </c>
      <c r="P59" s="26">
        <f t="shared" si="5"/>
        <v>239.8</v>
      </c>
      <c r="Q59" s="26">
        <f t="shared" si="5"/>
        <v>0</v>
      </c>
      <c r="R59" s="26">
        <f t="shared" si="5"/>
        <v>24</v>
      </c>
      <c r="S59" s="26">
        <f t="shared" si="5"/>
        <v>0</v>
      </c>
      <c r="T59" s="26">
        <f t="shared" si="5"/>
        <v>240</v>
      </c>
      <c r="U59" s="26">
        <f t="shared" si="5"/>
        <v>0</v>
      </c>
      <c r="V59" s="26">
        <f t="shared" si="5"/>
        <v>0</v>
      </c>
      <c r="W59" s="26">
        <f t="shared" si="5"/>
        <v>290</v>
      </c>
      <c r="X59" s="26">
        <f t="shared" si="5"/>
        <v>0</v>
      </c>
      <c r="Y59" s="26">
        <f t="shared" si="5"/>
        <v>0</v>
      </c>
      <c r="Z59" s="26">
        <f t="shared" si="5"/>
        <v>32.5</v>
      </c>
      <c r="AA59" s="26">
        <f t="shared" si="5"/>
        <v>84</v>
      </c>
      <c r="AB59" s="26">
        <f t="shared" si="5"/>
        <v>3</v>
      </c>
      <c r="AC59" s="26">
        <f t="shared" si="5"/>
        <v>0</v>
      </c>
      <c r="AD59" s="26">
        <f t="shared" si="5"/>
        <v>0</v>
      </c>
      <c r="AE59" s="27">
        <f>SUM(B59:AD59)</f>
        <v>2135.3999999999996</v>
      </c>
    </row>
    <row r="60" spans="1:31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</row>
    <row r="62" spans="1:31" x14ac:dyDescent="0.25">
      <c r="B62" t="s">
        <v>22</v>
      </c>
      <c r="K62" t="s">
        <v>23</v>
      </c>
    </row>
    <row r="64" spans="1:31" ht="18.75" x14ac:dyDescent="0.25">
      <c r="A64" s="1"/>
      <c r="B64" s="1"/>
      <c r="C64" s="1"/>
      <c r="D64" s="2"/>
      <c r="E64" s="2"/>
      <c r="F64" s="1"/>
      <c r="G64" s="3" t="s">
        <v>0</v>
      </c>
      <c r="H64" s="2"/>
      <c r="I64" s="2"/>
      <c r="J64" s="2"/>
      <c r="K64" s="2"/>
      <c r="L64" s="1"/>
      <c r="M64" s="2"/>
      <c r="N64" s="2"/>
      <c r="O64" s="2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1" ht="15.75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1" x14ac:dyDescent="0.25">
      <c r="A66" s="1"/>
      <c r="B66" s="2"/>
      <c r="C66" s="6"/>
      <c r="D66" s="6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1" ht="15.75" x14ac:dyDescent="0.25">
      <c r="A67" s="7" t="s">
        <v>98</v>
      </c>
      <c r="B67" s="8"/>
      <c r="C67" s="2"/>
      <c r="D67" s="2"/>
      <c r="E67" s="2"/>
      <c r="F67" s="1"/>
      <c r="G67" s="2"/>
      <c r="H67" s="2"/>
      <c r="I67" s="2"/>
      <c r="J67" s="2"/>
      <c r="K67" s="2"/>
      <c r="L67" s="2"/>
      <c r="M67" s="1"/>
      <c r="N67" s="1"/>
      <c r="O67" s="2"/>
      <c r="P67" s="1"/>
      <c r="Q67" s="1"/>
      <c r="R67" s="2" t="s">
        <v>1</v>
      </c>
      <c r="S67" s="1"/>
      <c r="T67" s="1"/>
      <c r="U67" s="1"/>
      <c r="V67" s="1"/>
      <c r="W67" s="1"/>
      <c r="X67" s="1"/>
      <c r="Y67" s="1"/>
      <c r="Z67" s="1" t="s">
        <v>2</v>
      </c>
      <c r="AA67" s="1"/>
      <c r="AB67" s="1"/>
      <c r="AC67" s="1"/>
      <c r="AD67" s="1"/>
    </row>
    <row r="68" spans="1:31" x14ac:dyDescent="0.25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9"/>
      <c r="M69" s="2"/>
      <c r="N69" s="2"/>
      <c r="O69" s="2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1" ht="15.75" x14ac:dyDescent="0.25">
      <c r="A70" s="9"/>
      <c r="B70" s="10"/>
      <c r="C70" s="11"/>
      <c r="D70" s="12" t="s">
        <v>3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4"/>
      <c r="Q70" s="11"/>
      <c r="R70" s="11"/>
      <c r="S70" s="11"/>
      <c r="T70" s="15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71" spans="1:31" x14ac:dyDescent="0.25">
      <c r="A71" s="17"/>
      <c r="B71" s="30" t="s">
        <v>4</v>
      </c>
      <c r="C71" s="31"/>
      <c r="D71" s="31"/>
      <c r="E71" s="31"/>
      <c r="F71" s="31"/>
      <c r="G71" s="31"/>
      <c r="H71" s="31"/>
      <c r="I71" s="31"/>
      <c r="J71" s="31"/>
      <c r="K71" s="31"/>
      <c r="L71" s="31" t="s">
        <v>90</v>
      </c>
      <c r="M71" s="31"/>
      <c r="N71" s="31"/>
      <c r="O71" s="31"/>
      <c r="P71" s="31"/>
      <c r="Q71" s="31"/>
      <c r="R71" s="31"/>
      <c r="S71" s="31"/>
      <c r="T71" s="31"/>
      <c r="U71" s="30" t="s">
        <v>91</v>
      </c>
      <c r="V71" s="31"/>
      <c r="W71" s="31"/>
      <c r="X71" s="31"/>
      <c r="Y71" s="31"/>
      <c r="Z71" s="31"/>
      <c r="AA71" s="31"/>
      <c r="AB71" s="31"/>
      <c r="AC71" s="31"/>
      <c r="AD71" s="31"/>
    </row>
    <row r="72" spans="1:31" ht="84" x14ac:dyDescent="0.25">
      <c r="A72" s="18">
        <v>4</v>
      </c>
      <c r="B72" s="19" t="s">
        <v>5</v>
      </c>
      <c r="C72" s="19" t="s">
        <v>38</v>
      </c>
      <c r="D72" s="19" t="s">
        <v>6</v>
      </c>
      <c r="E72" s="19" t="s">
        <v>39</v>
      </c>
      <c r="F72" s="19" t="s">
        <v>15</v>
      </c>
      <c r="G72" s="19" t="s">
        <v>9</v>
      </c>
      <c r="H72" s="19" t="s">
        <v>10</v>
      </c>
      <c r="I72" s="19" t="s">
        <v>7</v>
      </c>
      <c r="J72" s="19" t="s">
        <v>40</v>
      </c>
      <c r="K72" s="19" t="s">
        <v>41</v>
      </c>
      <c r="L72" s="19" t="s">
        <v>13</v>
      </c>
      <c r="M72" s="20" t="s">
        <v>42</v>
      </c>
      <c r="N72" s="20" t="s">
        <v>28</v>
      </c>
      <c r="O72" s="22" t="s">
        <v>11</v>
      </c>
      <c r="P72" s="20" t="s">
        <v>8</v>
      </c>
      <c r="Q72" s="22" t="s">
        <v>14</v>
      </c>
      <c r="R72" s="20" t="s">
        <v>17</v>
      </c>
      <c r="S72" s="20" t="s">
        <v>16</v>
      </c>
      <c r="T72" s="22" t="s">
        <v>43</v>
      </c>
      <c r="U72" s="20" t="s">
        <v>44</v>
      </c>
      <c r="V72" s="22" t="s">
        <v>18</v>
      </c>
      <c r="W72" s="20" t="s">
        <v>45</v>
      </c>
      <c r="X72" s="22" t="s">
        <v>46</v>
      </c>
      <c r="Y72" s="20" t="s">
        <v>30</v>
      </c>
      <c r="Z72" s="22" t="s">
        <v>47</v>
      </c>
      <c r="AA72" s="20" t="s">
        <v>36</v>
      </c>
      <c r="AB72" s="19" t="s">
        <v>25</v>
      </c>
      <c r="AC72" s="19" t="s">
        <v>48</v>
      </c>
      <c r="AD72" s="19" t="s">
        <v>49</v>
      </c>
    </row>
    <row r="73" spans="1:31" ht="24" x14ac:dyDescent="0.25">
      <c r="A73" s="21" t="s">
        <v>67</v>
      </c>
      <c r="B73" s="20"/>
      <c r="C73" s="20"/>
      <c r="D73" s="20"/>
      <c r="E73" s="23"/>
      <c r="F73" s="23"/>
      <c r="G73" s="23"/>
      <c r="H73" s="20"/>
      <c r="I73" s="23"/>
      <c r="J73" s="23">
        <v>3000</v>
      </c>
      <c r="K73" s="23">
        <v>500</v>
      </c>
      <c r="L73" s="23">
        <v>500</v>
      </c>
      <c r="M73" s="20"/>
      <c r="N73" s="20"/>
      <c r="O73" s="20"/>
      <c r="P73" s="23"/>
      <c r="Q73" s="20"/>
      <c r="R73" s="23"/>
      <c r="S73" s="23"/>
      <c r="T73" s="23">
        <v>300</v>
      </c>
      <c r="U73" s="20"/>
      <c r="V73" s="20"/>
      <c r="W73" s="20"/>
      <c r="X73" s="23"/>
      <c r="Y73" s="20"/>
      <c r="Z73" s="23">
        <v>200</v>
      </c>
      <c r="AA73" s="23"/>
      <c r="AB73" s="23">
        <v>100</v>
      </c>
      <c r="AC73" s="23"/>
      <c r="AD73" s="23"/>
    </row>
    <row r="74" spans="1:31" ht="24" x14ac:dyDescent="0.25">
      <c r="A74" s="21" t="s">
        <v>68</v>
      </c>
      <c r="B74" s="20"/>
      <c r="C74" s="20"/>
      <c r="D74" s="20"/>
      <c r="E74" s="23"/>
      <c r="F74" s="23"/>
      <c r="G74" s="23">
        <v>400</v>
      </c>
      <c r="H74" s="20">
        <v>500</v>
      </c>
      <c r="I74" s="23"/>
      <c r="J74" s="23"/>
      <c r="K74" s="23"/>
      <c r="L74" s="23"/>
      <c r="M74" s="23">
        <v>2500</v>
      </c>
      <c r="N74" s="20"/>
      <c r="O74" s="20"/>
      <c r="P74" s="23">
        <v>1500</v>
      </c>
      <c r="Q74" s="20"/>
      <c r="R74" s="23"/>
      <c r="S74" s="23"/>
      <c r="T74" s="23">
        <v>300</v>
      </c>
      <c r="U74" s="20">
        <v>100</v>
      </c>
      <c r="V74" s="20"/>
      <c r="W74" s="20"/>
      <c r="X74" s="23"/>
      <c r="Y74" s="20"/>
      <c r="Z74" s="23"/>
      <c r="AA74" s="23"/>
      <c r="AB74" s="23">
        <v>100</v>
      </c>
      <c r="AC74" s="23"/>
      <c r="AD74" s="23"/>
    </row>
    <row r="75" spans="1:31" x14ac:dyDescent="0.25">
      <c r="A75" s="21" t="s">
        <v>36</v>
      </c>
      <c r="B75" s="20"/>
      <c r="C75" s="20"/>
      <c r="D75" s="20"/>
      <c r="E75" s="23"/>
      <c r="F75" s="23"/>
      <c r="G75" s="23"/>
      <c r="H75" s="20"/>
      <c r="I75" s="23"/>
      <c r="J75" s="23"/>
      <c r="K75" s="23"/>
      <c r="L75" s="23"/>
      <c r="M75" s="23"/>
      <c r="N75" s="20"/>
      <c r="O75" s="20"/>
      <c r="P75" s="23"/>
      <c r="Q75" s="20"/>
      <c r="R75" s="23"/>
      <c r="S75" s="23"/>
      <c r="T75" s="23"/>
      <c r="U75" s="20"/>
      <c r="V75" s="20"/>
      <c r="W75" s="20"/>
      <c r="X75" s="23"/>
      <c r="Y75" s="20"/>
      <c r="Z75" s="23"/>
      <c r="AA75" s="23">
        <v>1500</v>
      </c>
      <c r="AB75" s="23"/>
      <c r="AC75" s="23"/>
      <c r="AD75" s="23"/>
    </row>
    <row r="76" spans="1:31" x14ac:dyDescent="0.25">
      <c r="A76" s="24" t="s">
        <v>57</v>
      </c>
      <c r="B76" s="23"/>
      <c r="C76" s="23"/>
      <c r="D76" s="23"/>
      <c r="E76" s="23"/>
      <c r="F76" s="23"/>
      <c r="G76" s="23"/>
      <c r="H76" s="23"/>
      <c r="I76" s="23">
        <v>700</v>
      </c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>
        <v>500</v>
      </c>
      <c r="AA76" s="23"/>
      <c r="AB76" s="23"/>
      <c r="AC76" s="23"/>
      <c r="AD76" s="23"/>
    </row>
    <row r="77" spans="1:31" x14ac:dyDescent="0.25">
      <c r="A77" s="24" t="s">
        <v>65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>
        <v>1550</v>
      </c>
      <c r="X77" s="23"/>
      <c r="Y77" s="23"/>
      <c r="Z77" s="23"/>
      <c r="AA77" s="23"/>
      <c r="AB77" s="23"/>
      <c r="AC77" s="23"/>
      <c r="AD77" s="23"/>
    </row>
    <row r="78" spans="1:31" x14ac:dyDescent="0.25">
      <c r="A78" s="25" t="s">
        <v>19</v>
      </c>
      <c r="B78" s="26">
        <f t="shared" ref="B78:AD78" si="6">B73+B74+B75+B76+B77</f>
        <v>0</v>
      </c>
      <c r="C78" s="26">
        <f t="shared" si="6"/>
        <v>0</v>
      </c>
      <c r="D78" s="26">
        <f t="shared" si="6"/>
        <v>0</v>
      </c>
      <c r="E78" s="26">
        <f t="shared" si="6"/>
        <v>0</v>
      </c>
      <c r="F78" s="26">
        <f t="shared" si="6"/>
        <v>0</v>
      </c>
      <c r="G78" s="26">
        <f t="shared" si="6"/>
        <v>400</v>
      </c>
      <c r="H78" s="26">
        <f t="shared" si="6"/>
        <v>500</v>
      </c>
      <c r="I78" s="26">
        <f>I73+I74+I75+I76+I77</f>
        <v>700</v>
      </c>
      <c r="J78" s="26">
        <f t="shared" si="6"/>
        <v>3000</v>
      </c>
      <c r="K78" s="26">
        <f t="shared" si="6"/>
        <v>500</v>
      </c>
      <c r="L78" s="26">
        <f t="shared" si="6"/>
        <v>500</v>
      </c>
      <c r="M78" s="26">
        <f t="shared" si="6"/>
        <v>2500</v>
      </c>
      <c r="N78" s="26">
        <f t="shared" si="6"/>
        <v>0</v>
      </c>
      <c r="O78" s="26">
        <f t="shared" si="6"/>
        <v>0</v>
      </c>
      <c r="P78" s="26">
        <f t="shared" si="6"/>
        <v>1500</v>
      </c>
      <c r="Q78" s="26">
        <f t="shared" si="6"/>
        <v>0</v>
      </c>
      <c r="R78" s="26">
        <f t="shared" si="6"/>
        <v>0</v>
      </c>
      <c r="S78" s="26">
        <f t="shared" si="6"/>
        <v>0</v>
      </c>
      <c r="T78" s="26">
        <f t="shared" si="6"/>
        <v>600</v>
      </c>
      <c r="U78" s="26">
        <f t="shared" si="6"/>
        <v>100</v>
      </c>
      <c r="V78" s="26">
        <f t="shared" si="6"/>
        <v>0</v>
      </c>
      <c r="W78" s="26">
        <f t="shared" si="6"/>
        <v>1550</v>
      </c>
      <c r="X78" s="26">
        <f t="shared" si="6"/>
        <v>0</v>
      </c>
      <c r="Y78" s="26">
        <f t="shared" si="6"/>
        <v>0</v>
      </c>
      <c r="Z78" s="26">
        <f t="shared" si="6"/>
        <v>700</v>
      </c>
      <c r="AA78" s="26">
        <f t="shared" si="6"/>
        <v>1500</v>
      </c>
      <c r="AB78" s="26">
        <f t="shared" si="6"/>
        <v>200</v>
      </c>
      <c r="AC78" s="26">
        <f t="shared" si="6"/>
        <v>0</v>
      </c>
      <c r="AD78" s="26">
        <f t="shared" si="6"/>
        <v>0</v>
      </c>
    </row>
    <row r="79" spans="1:31" x14ac:dyDescent="0.25">
      <c r="A79" s="24" t="s">
        <v>20</v>
      </c>
      <c r="B79" s="23">
        <v>125</v>
      </c>
      <c r="C79" s="23">
        <v>60</v>
      </c>
      <c r="D79" s="23">
        <v>40</v>
      </c>
      <c r="E79" s="23">
        <v>55</v>
      </c>
      <c r="F79" s="23">
        <v>45</v>
      </c>
      <c r="G79" s="23">
        <v>35</v>
      </c>
      <c r="H79" s="23">
        <v>70</v>
      </c>
      <c r="I79" s="23">
        <v>678</v>
      </c>
      <c r="J79" s="23">
        <v>100</v>
      </c>
      <c r="K79" s="23">
        <v>63</v>
      </c>
      <c r="L79" s="23">
        <v>85</v>
      </c>
      <c r="M79" s="23">
        <v>68</v>
      </c>
      <c r="N79" s="23">
        <v>143</v>
      </c>
      <c r="O79" s="23">
        <v>420</v>
      </c>
      <c r="P79" s="23">
        <v>220</v>
      </c>
      <c r="Q79" s="23">
        <v>320</v>
      </c>
      <c r="R79" s="23">
        <v>240</v>
      </c>
      <c r="S79" s="23">
        <v>290</v>
      </c>
      <c r="T79" s="23">
        <v>600</v>
      </c>
      <c r="U79" s="23">
        <v>200</v>
      </c>
      <c r="V79" s="23">
        <v>1200</v>
      </c>
      <c r="W79" s="23">
        <v>145</v>
      </c>
      <c r="X79" s="23">
        <v>180</v>
      </c>
      <c r="Y79" s="23">
        <v>150</v>
      </c>
      <c r="Z79" s="23">
        <v>65</v>
      </c>
      <c r="AA79" s="23">
        <v>56</v>
      </c>
      <c r="AB79" s="23">
        <v>15</v>
      </c>
      <c r="AC79" s="23">
        <v>230</v>
      </c>
      <c r="AD79" s="23"/>
    </row>
    <row r="80" spans="1:31" x14ac:dyDescent="0.25">
      <c r="A80" s="25" t="s">
        <v>21</v>
      </c>
      <c r="B80" s="26">
        <f>B78*B79/1000</f>
        <v>0</v>
      </c>
      <c r="C80" s="26">
        <f t="shared" ref="C80:AD80" si="7">C78*C79/1000</f>
        <v>0</v>
      </c>
      <c r="D80" s="26">
        <f t="shared" si="7"/>
        <v>0</v>
      </c>
      <c r="E80" s="26">
        <f t="shared" si="7"/>
        <v>0</v>
      </c>
      <c r="F80" s="26">
        <f t="shared" si="7"/>
        <v>0</v>
      </c>
      <c r="G80" s="26">
        <f t="shared" si="7"/>
        <v>14</v>
      </c>
      <c r="H80" s="26">
        <f t="shared" si="7"/>
        <v>35</v>
      </c>
      <c r="I80" s="26">
        <f t="shared" si="7"/>
        <v>474.6</v>
      </c>
      <c r="J80" s="26">
        <f t="shared" si="7"/>
        <v>300</v>
      </c>
      <c r="K80" s="26">
        <f t="shared" si="7"/>
        <v>31.5</v>
      </c>
      <c r="L80" s="26">
        <f t="shared" si="7"/>
        <v>42.5</v>
      </c>
      <c r="M80" s="26">
        <f t="shared" si="7"/>
        <v>170</v>
      </c>
      <c r="N80" s="26">
        <f t="shared" si="7"/>
        <v>0</v>
      </c>
      <c r="O80" s="26">
        <f t="shared" si="7"/>
        <v>0</v>
      </c>
      <c r="P80" s="26">
        <f t="shared" si="7"/>
        <v>330</v>
      </c>
      <c r="Q80" s="26">
        <f t="shared" si="7"/>
        <v>0</v>
      </c>
      <c r="R80" s="26">
        <f t="shared" si="7"/>
        <v>0</v>
      </c>
      <c r="S80" s="26">
        <f t="shared" si="7"/>
        <v>0</v>
      </c>
      <c r="T80" s="26">
        <f t="shared" si="7"/>
        <v>360</v>
      </c>
      <c r="U80" s="26">
        <f t="shared" si="7"/>
        <v>20</v>
      </c>
      <c r="V80" s="26">
        <f t="shared" si="7"/>
        <v>0</v>
      </c>
      <c r="W80" s="26">
        <f t="shared" si="7"/>
        <v>224.75</v>
      </c>
      <c r="X80" s="26">
        <f t="shared" si="7"/>
        <v>0</v>
      </c>
      <c r="Y80" s="26">
        <f t="shared" si="7"/>
        <v>0</v>
      </c>
      <c r="Z80" s="26">
        <f t="shared" si="7"/>
        <v>45.5</v>
      </c>
      <c r="AA80" s="26">
        <f t="shared" si="7"/>
        <v>84</v>
      </c>
      <c r="AB80" s="26">
        <f t="shared" si="7"/>
        <v>3</v>
      </c>
      <c r="AC80" s="26">
        <f t="shared" si="7"/>
        <v>0</v>
      </c>
      <c r="AD80" s="26">
        <f t="shared" si="7"/>
        <v>0</v>
      </c>
      <c r="AE80" s="27">
        <f>SUM(B80:AD80)</f>
        <v>2134.85</v>
      </c>
    </row>
    <row r="81" spans="1:30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</row>
    <row r="83" spans="1:30" x14ac:dyDescent="0.25">
      <c r="B83" t="s">
        <v>22</v>
      </c>
      <c r="K83" t="s">
        <v>23</v>
      </c>
    </row>
    <row r="85" spans="1:30" ht="18.75" x14ac:dyDescent="0.25">
      <c r="A85" s="1"/>
      <c r="B85" s="1"/>
      <c r="C85" s="1"/>
      <c r="D85" s="2"/>
      <c r="E85" s="2"/>
      <c r="F85" s="1"/>
      <c r="G85" s="3" t="s">
        <v>0</v>
      </c>
      <c r="H85" s="2"/>
      <c r="I85" s="2"/>
      <c r="J85" s="2"/>
      <c r="K85" s="2"/>
      <c r="L85" s="1"/>
      <c r="M85" s="2"/>
      <c r="N85" s="2"/>
      <c r="O85" s="2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5.75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5">
      <c r="A87" s="1"/>
      <c r="B87" s="2"/>
      <c r="C87" s="6"/>
      <c r="D87" s="6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5.75" x14ac:dyDescent="0.25">
      <c r="A88" s="7" t="s">
        <v>99</v>
      </c>
      <c r="B88" s="8"/>
      <c r="C88" s="2"/>
      <c r="D88" s="2"/>
      <c r="E88" s="2"/>
      <c r="F88" s="1"/>
      <c r="G88" s="2"/>
      <c r="H88" s="2"/>
      <c r="I88" s="2"/>
      <c r="J88" s="2"/>
      <c r="K88" s="2"/>
      <c r="L88" s="2"/>
      <c r="M88" s="1"/>
      <c r="N88" s="1"/>
      <c r="O88" s="2"/>
      <c r="P88" s="1"/>
      <c r="Q88" s="1"/>
      <c r="R88" s="2" t="s">
        <v>1</v>
      </c>
      <c r="S88" s="1"/>
      <c r="T88" s="1"/>
      <c r="U88" s="1"/>
      <c r="V88" s="1"/>
      <c r="W88" s="1"/>
      <c r="X88" s="1"/>
      <c r="Y88" s="1"/>
      <c r="Z88" s="1" t="s">
        <v>2</v>
      </c>
      <c r="AA88" s="1"/>
      <c r="AB88" s="1"/>
      <c r="AC88" s="1"/>
      <c r="AD88" s="1"/>
    </row>
    <row r="89" spans="1:30" x14ac:dyDescent="0.25">
      <c r="A89" s="1" t="s">
        <v>33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9"/>
      <c r="M90" s="2"/>
      <c r="N90" s="2"/>
      <c r="O90" s="2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5.75" x14ac:dyDescent="0.25">
      <c r="A91" s="9"/>
      <c r="B91" s="10"/>
      <c r="C91" s="11"/>
      <c r="D91" s="12" t="s">
        <v>3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4"/>
      <c r="Q91" s="11"/>
      <c r="R91" s="11"/>
      <c r="S91" s="11"/>
      <c r="T91" s="15"/>
      <c r="U91" s="16"/>
      <c r="V91" s="16"/>
      <c r="W91" s="16"/>
      <c r="X91" s="16"/>
      <c r="Y91" s="16"/>
      <c r="Z91" s="16"/>
      <c r="AA91" s="16"/>
      <c r="AB91" s="16"/>
      <c r="AC91" s="16"/>
      <c r="AD91" s="16"/>
    </row>
    <row r="92" spans="1:30" x14ac:dyDescent="0.25">
      <c r="A92" s="17"/>
      <c r="B92" s="30" t="s">
        <v>4</v>
      </c>
      <c r="C92" s="31"/>
      <c r="D92" s="31"/>
      <c r="E92" s="31"/>
      <c r="F92" s="31"/>
      <c r="G92" s="31"/>
      <c r="H92" s="31"/>
      <c r="I92" s="31"/>
      <c r="J92" s="31"/>
      <c r="K92" s="31"/>
      <c r="L92" s="31" t="s">
        <v>60</v>
      </c>
      <c r="M92" s="31"/>
      <c r="N92" s="31"/>
      <c r="O92" s="31"/>
      <c r="P92" s="31"/>
      <c r="Q92" s="31"/>
      <c r="R92" s="31"/>
      <c r="S92" s="31"/>
      <c r="T92" s="31"/>
      <c r="U92" s="30" t="s">
        <v>91</v>
      </c>
      <c r="V92" s="31"/>
      <c r="W92" s="31"/>
      <c r="X92" s="31"/>
      <c r="Y92" s="31"/>
      <c r="Z92" s="31"/>
      <c r="AA92" s="31"/>
      <c r="AB92" s="31"/>
      <c r="AC92" s="31"/>
      <c r="AD92" s="31"/>
    </row>
    <row r="93" spans="1:30" ht="84" x14ac:dyDescent="0.25">
      <c r="A93" s="18">
        <v>5</v>
      </c>
      <c r="B93" s="19" t="s">
        <v>5</v>
      </c>
      <c r="C93" s="19" t="s">
        <v>38</v>
      </c>
      <c r="D93" s="19" t="s">
        <v>6</v>
      </c>
      <c r="E93" s="19" t="s">
        <v>39</v>
      </c>
      <c r="F93" s="19" t="s">
        <v>15</v>
      </c>
      <c r="G93" s="19" t="s">
        <v>9</v>
      </c>
      <c r="H93" s="19" t="s">
        <v>10</v>
      </c>
      <c r="I93" s="19" t="s">
        <v>7</v>
      </c>
      <c r="J93" s="19" t="s">
        <v>40</v>
      </c>
      <c r="K93" s="19" t="s">
        <v>41</v>
      </c>
      <c r="L93" s="19" t="s">
        <v>13</v>
      </c>
      <c r="M93" s="20" t="s">
        <v>42</v>
      </c>
      <c r="N93" s="20" t="s">
        <v>28</v>
      </c>
      <c r="O93" s="22" t="s">
        <v>11</v>
      </c>
      <c r="P93" s="20" t="s">
        <v>8</v>
      </c>
      <c r="Q93" s="22" t="s">
        <v>14</v>
      </c>
      <c r="R93" s="20" t="s">
        <v>17</v>
      </c>
      <c r="S93" s="20" t="s">
        <v>16</v>
      </c>
      <c r="T93" s="22" t="s">
        <v>43</v>
      </c>
      <c r="U93" s="20" t="s">
        <v>44</v>
      </c>
      <c r="V93" s="22" t="s">
        <v>18</v>
      </c>
      <c r="W93" s="20" t="s">
        <v>45</v>
      </c>
      <c r="X93" s="22" t="s">
        <v>46</v>
      </c>
      <c r="Y93" s="20" t="s">
        <v>30</v>
      </c>
      <c r="Z93" s="22" t="s">
        <v>47</v>
      </c>
      <c r="AA93" s="20" t="s">
        <v>36</v>
      </c>
      <c r="AB93" s="19" t="s">
        <v>25</v>
      </c>
      <c r="AC93" s="19" t="s">
        <v>48</v>
      </c>
      <c r="AD93" s="19" t="s">
        <v>49</v>
      </c>
    </row>
    <row r="94" spans="1:30" x14ac:dyDescent="0.25">
      <c r="A94" s="21" t="s">
        <v>50</v>
      </c>
      <c r="B94" s="20"/>
      <c r="C94" s="20"/>
      <c r="D94" s="20">
        <v>1500</v>
      </c>
      <c r="E94" s="23">
        <v>500</v>
      </c>
      <c r="F94" s="23">
        <v>300</v>
      </c>
      <c r="G94" s="23">
        <v>300</v>
      </c>
      <c r="H94" s="20">
        <v>300</v>
      </c>
      <c r="I94" s="23"/>
      <c r="J94" s="23"/>
      <c r="K94" s="23"/>
      <c r="L94" s="23"/>
      <c r="M94" s="20"/>
      <c r="N94" s="20"/>
      <c r="O94" s="20">
        <v>1300</v>
      </c>
      <c r="P94" s="23"/>
      <c r="Q94" s="20"/>
      <c r="R94" s="23">
        <v>100</v>
      </c>
      <c r="S94" s="23">
        <v>300</v>
      </c>
      <c r="T94" s="23">
        <v>200</v>
      </c>
      <c r="U94" s="20"/>
      <c r="V94" s="20"/>
      <c r="W94" s="20"/>
      <c r="X94" s="23"/>
      <c r="Y94" s="20"/>
      <c r="Z94" s="23"/>
      <c r="AA94" s="23"/>
      <c r="AB94" s="23">
        <v>100</v>
      </c>
      <c r="AC94" s="23"/>
      <c r="AD94" s="23"/>
    </row>
    <row r="95" spans="1:30" ht="36" x14ac:dyDescent="0.25">
      <c r="A95" s="21" t="s">
        <v>51</v>
      </c>
      <c r="B95" s="20"/>
      <c r="C95" s="20"/>
      <c r="D95" s="20"/>
      <c r="E95" s="23"/>
      <c r="F95" s="23"/>
      <c r="G95" s="23">
        <v>200</v>
      </c>
      <c r="H95" s="20"/>
      <c r="I95" s="23"/>
      <c r="J95" s="23"/>
      <c r="K95" s="23">
        <v>2500</v>
      </c>
      <c r="L95" s="23"/>
      <c r="M95" s="23"/>
      <c r="N95" s="20"/>
      <c r="O95" s="20"/>
      <c r="P95" s="23">
        <v>1000</v>
      </c>
      <c r="Q95" s="20"/>
      <c r="R95" s="23"/>
      <c r="S95" s="23"/>
      <c r="T95" s="23">
        <v>150</v>
      </c>
      <c r="U95" s="20">
        <v>100</v>
      </c>
      <c r="V95" s="20"/>
      <c r="W95" s="20"/>
      <c r="X95" s="23"/>
      <c r="Y95" s="20"/>
      <c r="Z95" s="23"/>
      <c r="AA95" s="23"/>
      <c r="AB95" s="23">
        <v>100</v>
      </c>
      <c r="AC95" s="23"/>
      <c r="AD95" s="23"/>
    </row>
    <row r="96" spans="1:30" x14ac:dyDescent="0.25">
      <c r="A96" s="21" t="s">
        <v>36</v>
      </c>
      <c r="B96" s="20"/>
      <c r="C96" s="20"/>
      <c r="D96" s="20"/>
      <c r="E96" s="23"/>
      <c r="F96" s="23"/>
      <c r="G96" s="23"/>
      <c r="H96" s="20"/>
      <c r="I96" s="23"/>
      <c r="J96" s="23"/>
      <c r="K96" s="23"/>
      <c r="L96" s="23"/>
      <c r="M96" s="23"/>
      <c r="N96" s="20"/>
      <c r="O96" s="20"/>
      <c r="P96" s="23"/>
      <c r="Q96" s="20"/>
      <c r="R96" s="23"/>
      <c r="S96" s="23"/>
      <c r="T96" s="23"/>
      <c r="U96" s="20"/>
      <c r="V96" s="20"/>
      <c r="W96" s="20"/>
      <c r="X96" s="23"/>
      <c r="Y96" s="20"/>
      <c r="Z96" s="23"/>
      <c r="AA96" s="23">
        <v>1500</v>
      </c>
      <c r="AB96" s="23"/>
      <c r="AC96" s="23"/>
      <c r="AD96" s="23"/>
    </row>
    <row r="97" spans="1:31" x14ac:dyDescent="0.25">
      <c r="A97" s="24" t="s">
        <v>57</v>
      </c>
      <c r="B97" s="23"/>
      <c r="C97" s="23"/>
      <c r="D97" s="23"/>
      <c r="E97" s="23"/>
      <c r="F97" s="23"/>
      <c r="G97" s="23"/>
      <c r="H97" s="23"/>
      <c r="I97" s="23">
        <v>600</v>
      </c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>
        <v>300</v>
      </c>
      <c r="AA97" s="23"/>
      <c r="AB97" s="23"/>
      <c r="AC97" s="23"/>
      <c r="AD97" s="23"/>
    </row>
    <row r="98" spans="1:31" x14ac:dyDescent="0.25">
      <c r="A98" s="24" t="s">
        <v>29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>
        <v>1500</v>
      </c>
      <c r="X98" s="23"/>
      <c r="Y98" s="23"/>
      <c r="Z98" s="23"/>
      <c r="AA98" s="23"/>
      <c r="AB98" s="23"/>
      <c r="AC98" s="23"/>
      <c r="AD98" s="23"/>
    </row>
    <row r="99" spans="1:31" x14ac:dyDescent="0.25">
      <c r="A99" s="25" t="s">
        <v>19</v>
      </c>
      <c r="B99" s="26">
        <f t="shared" ref="B99:AD99" si="8">B94+B95+B96+B97+B98</f>
        <v>0</v>
      </c>
      <c r="C99" s="26">
        <f t="shared" si="8"/>
        <v>0</v>
      </c>
      <c r="D99" s="26">
        <f t="shared" si="8"/>
        <v>1500</v>
      </c>
      <c r="E99" s="26">
        <f t="shared" si="8"/>
        <v>500</v>
      </c>
      <c r="F99" s="26">
        <f t="shared" si="8"/>
        <v>300</v>
      </c>
      <c r="G99" s="26">
        <f t="shared" si="8"/>
        <v>500</v>
      </c>
      <c r="H99" s="26">
        <f t="shared" si="8"/>
        <v>300</v>
      </c>
      <c r="I99" s="26">
        <f t="shared" si="8"/>
        <v>600</v>
      </c>
      <c r="J99" s="26">
        <f t="shared" si="8"/>
        <v>0</v>
      </c>
      <c r="K99" s="26">
        <f t="shared" si="8"/>
        <v>2500</v>
      </c>
      <c r="L99" s="26">
        <f t="shared" si="8"/>
        <v>0</v>
      </c>
      <c r="M99" s="26">
        <f t="shared" si="8"/>
        <v>0</v>
      </c>
      <c r="N99" s="26">
        <f t="shared" si="8"/>
        <v>0</v>
      </c>
      <c r="O99" s="26">
        <f t="shared" si="8"/>
        <v>1300</v>
      </c>
      <c r="P99" s="26">
        <f t="shared" si="8"/>
        <v>1000</v>
      </c>
      <c r="Q99" s="26">
        <f t="shared" si="8"/>
        <v>0</v>
      </c>
      <c r="R99" s="26">
        <f t="shared" si="8"/>
        <v>100</v>
      </c>
      <c r="S99" s="26">
        <f t="shared" si="8"/>
        <v>300</v>
      </c>
      <c r="T99" s="26">
        <f t="shared" si="8"/>
        <v>350</v>
      </c>
      <c r="U99" s="26">
        <f t="shared" si="8"/>
        <v>100</v>
      </c>
      <c r="V99" s="26">
        <f t="shared" si="8"/>
        <v>0</v>
      </c>
      <c r="W99" s="26">
        <f t="shared" si="8"/>
        <v>1500</v>
      </c>
      <c r="X99" s="26">
        <f t="shared" si="8"/>
        <v>0</v>
      </c>
      <c r="Y99" s="26">
        <f t="shared" si="8"/>
        <v>0</v>
      </c>
      <c r="Z99" s="26">
        <f t="shared" si="8"/>
        <v>300</v>
      </c>
      <c r="AA99" s="26">
        <f t="shared" si="8"/>
        <v>1500</v>
      </c>
      <c r="AB99" s="26">
        <f t="shared" si="8"/>
        <v>200</v>
      </c>
      <c r="AC99" s="26">
        <f t="shared" si="8"/>
        <v>0</v>
      </c>
      <c r="AD99" s="26">
        <f t="shared" si="8"/>
        <v>0</v>
      </c>
    </row>
    <row r="100" spans="1:31" x14ac:dyDescent="0.25">
      <c r="A100" s="24" t="s">
        <v>20</v>
      </c>
      <c r="B100" s="23">
        <v>125</v>
      </c>
      <c r="C100" s="23">
        <v>60</v>
      </c>
      <c r="D100" s="23">
        <v>40</v>
      </c>
      <c r="E100" s="23">
        <v>55</v>
      </c>
      <c r="F100" s="23">
        <v>45</v>
      </c>
      <c r="G100" s="23">
        <v>35</v>
      </c>
      <c r="H100" s="23">
        <v>70</v>
      </c>
      <c r="I100" s="23">
        <v>678</v>
      </c>
      <c r="J100" s="23">
        <v>100</v>
      </c>
      <c r="K100" s="23">
        <v>63</v>
      </c>
      <c r="L100" s="23">
        <v>85</v>
      </c>
      <c r="M100" s="23">
        <v>68</v>
      </c>
      <c r="N100" s="23">
        <v>143</v>
      </c>
      <c r="O100" s="23">
        <v>420</v>
      </c>
      <c r="P100" s="23">
        <v>220</v>
      </c>
      <c r="Q100" s="23">
        <v>320</v>
      </c>
      <c r="R100" s="23">
        <v>240</v>
      </c>
      <c r="S100" s="23">
        <v>290</v>
      </c>
      <c r="T100" s="23">
        <v>600</v>
      </c>
      <c r="U100" s="23">
        <v>200</v>
      </c>
      <c r="V100" s="23">
        <v>1200</v>
      </c>
      <c r="W100" s="23">
        <v>145</v>
      </c>
      <c r="X100" s="23">
        <v>180</v>
      </c>
      <c r="Y100" s="23">
        <v>150</v>
      </c>
      <c r="Z100" s="23">
        <v>65</v>
      </c>
      <c r="AA100" s="23">
        <v>56</v>
      </c>
      <c r="AB100" s="23">
        <v>15</v>
      </c>
      <c r="AC100" s="23">
        <v>230</v>
      </c>
      <c r="AD100" s="23"/>
    </row>
    <row r="101" spans="1:31" x14ac:dyDescent="0.25">
      <c r="A101" s="25" t="s">
        <v>21</v>
      </c>
      <c r="B101" s="26">
        <f>B99*B100/1000</f>
        <v>0</v>
      </c>
      <c r="C101" s="26">
        <f t="shared" ref="C101:AD101" si="9">C99*C100/1000</f>
        <v>0</v>
      </c>
      <c r="D101" s="26">
        <f t="shared" si="9"/>
        <v>60</v>
      </c>
      <c r="E101" s="26">
        <f t="shared" si="9"/>
        <v>27.5</v>
      </c>
      <c r="F101" s="26">
        <f t="shared" si="9"/>
        <v>13.5</v>
      </c>
      <c r="G101" s="26">
        <f t="shared" si="9"/>
        <v>17.5</v>
      </c>
      <c r="H101" s="26">
        <f t="shared" si="9"/>
        <v>21</v>
      </c>
      <c r="I101" s="26">
        <f t="shared" si="9"/>
        <v>406.8</v>
      </c>
      <c r="J101" s="26">
        <f t="shared" si="9"/>
        <v>0</v>
      </c>
      <c r="K101" s="26">
        <f t="shared" si="9"/>
        <v>157.5</v>
      </c>
      <c r="L101" s="26">
        <f t="shared" si="9"/>
        <v>0</v>
      </c>
      <c r="M101" s="26">
        <f t="shared" si="9"/>
        <v>0</v>
      </c>
      <c r="N101" s="26">
        <f t="shared" si="9"/>
        <v>0</v>
      </c>
      <c r="O101" s="26">
        <f t="shared" si="9"/>
        <v>546</v>
      </c>
      <c r="P101" s="26">
        <f t="shared" si="9"/>
        <v>220</v>
      </c>
      <c r="Q101" s="26">
        <f t="shared" si="9"/>
        <v>0</v>
      </c>
      <c r="R101" s="26">
        <f t="shared" si="9"/>
        <v>24</v>
      </c>
      <c r="S101" s="26">
        <f t="shared" si="9"/>
        <v>87</v>
      </c>
      <c r="T101" s="26">
        <f t="shared" si="9"/>
        <v>210</v>
      </c>
      <c r="U101" s="26">
        <f t="shared" si="9"/>
        <v>20</v>
      </c>
      <c r="V101" s="26">
        <f t="shared" si="9"/>
        <v>0</v>
      </c>
      <c r="W101" s="26">
        <f t="shared" si="9"/>
        <v>217.5</v>
      </c>
      <c r="X101" s="26">
        <f t="shared" si="9"/>
        <v>0</v>
      </c>
      <c r="Y101" s="26">
        <f t="shared" si="9"/>
        <v>0</v>
      </c>
      <c r="Z101" s="26">
        <f t="shared" si="9"/>
        <v>19.5</v>
      </c>
      <c r="AA101" s="26">
        <f t="shared" si="9"/>
        <v>84</v>
      </c>
      <c r="AB101" s="26">
        <f t="shared" si="9"/>
        <v>3</v>
      </c>
      <c r="AC101" s="26">
        <f t="shared" si="9"/>
        <v>0</v>
      </c>
      <c r="AD101" s="26">
        <f t="shared" si="9"/>
        <v>0</v>
      </c>
      <c r="AE101" s="27">
        <f>SUM(B101:AD101)</f>
        <v>2134.8000000000002</v>
      </c>
    </row>
    <row r="102" spans="1:31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</row>
    <row r="104" spans="1:31" x14ac:dyDescent="0.25">
      <c r="B104" t="s">
        <v>22</v>
      </c>
      <c r="K104" t="s">
        <v>23</v>
      </c>
    </row>
    <row r="105" spans="1:31" ht="16.149999999999999" customHeight="1" x14ac:dyDescent="0.25"/>
    <row r="106" spans="1:31" ht="18.75" x14ac:dyDescent="0.25">
      <c r="A106" s="1"/>
      <c r="B106" s="1"/>
      <c r="C106" s="1"/>
      <c r="D106" s="2"/>
      <c r="E106" s="2"/>
      <c r="F106" s="1"/>
      <c r="G106" s="3" t="s">
        <v>0</v>
      </c>
      <c r="H106" s="2"/>
      <c r="I106" s="2"/>
      <c r="J106" s="2"/>
      <c r="K106" s="2"/>
      <c r="L106" s="1"/>
      <c r="M106" s="2"/>
      <c r="N106" s="2"/>
      <c r="O106" s="2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1" ht="15.75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1" x14ac:dyDescent="0.25">
      <c r="A108" s="1"/>
      <c r="B108" s="2"/>
      <c r="C108" s="6"/>
      <c r="D108" s="6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1" ht="15.75" x14ac:dyDescent="0.25">
      <c r="A109" s="7" t="s">
        <v>100</v>
      </c>
      <c r="B109" s="8"/>
      <c r="C109" s="2"/>
      <c r="D109" s="2"/>
      <c r="E109" s="2"/>
      <c r="F109" s="1"/>
      <c r="G109" s="2"/>
      <c r="H109" s="2"/>
      <c r="I109" s="2"/>
      <c r="J109" s="2"/>
      <c r="K109" s="2"/>
      <c r="L109" s="2"/>
      <c r="M109" s="1"/>
      <c r="N109" s="1"/>
      <c r="O109" s="2"/>
      <c r="P109" s="1"/>
      <c r="Q109" s="1"/>
      <c r="R109" s="2" t="s">
        <v>1</v>
      </c>
      <c r="S109" s="1"/>
      <c r="T109" s="1"/>
      <c r="U109" s="1"/>
      <c r="V109" s="1"/>
      <c r="W109" s="1"/>
      <c r="X109" s="1"/>
      <c r="Y109" s="1"/>
      <c r="Z109" s="1" t="s">
        <v>2</v>
      </c>
      <c r="AA109" s="1"/>
      <c r="AB109" s="1"/>
      <c r="AC109" s="1"/>
      <c r="AD109" s="1"/>
    </row>
    <row r="110" spans="1:31" x14ac:dyDescent="0.25">
      <c r="A110" s="1" t="s">
        <v>34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9"/>
      <c r="M111" s="2"/>
      <c r="N111" s="2"/>
      <c r="O111" s="2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1" ht="16.899999999999999" customHeight="1" x14ac:dyDescent="0.25">
      <c r="A112" s="9"/>
      <c r="B112" s="10"/>
      <c r="C112" s="11"/>
      <c r="D112" s="12" t="s">
        <v>3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4"/>
      <c r="Q112" s="11"/>
      <c r="R112" s="11"/>
      <c r="S112" s="11"/>
      <c r="T112" s="15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</row>
    <row r="113" spans="1:31" ht="19.899999999999999" customHeight="1" x14ac:dyDescent="0.25">
      <c r="A113" s="17"/>
      <c r="B113" s="30" t="s">
        <v>4</v>
      </c>
      <c r="C113" s="31"/>
      <c r="D113" s="31"/>
      <c r="E113" s="31"/>
      <c r="F113" s="31"/>
      <c r="G113" s="31"/>
      <c r="H113" s="31"/>
      <c r="I113" s="31"/>
      <c r="J113" s="31"/>
      <c r="K113" s="31"/>
      <c r="L113" s="31" t="s">
        <v>90</v>
      </c>
      <c r="M113" s="31"/>
      <c r="N113" s="31"/>
      <c r="O113" s="31"/>
      <c r="P113" s="31"/>
      <c r="Q113" s="31"/>
      <c r="R113" s="31"/>
      <c r="S113" s="31"/>
      <c r="T113" s="31"/>
      <c r="U113" s="30" t="s">
        <v>91</v>
      </c>
      <c r="V113" s="31"/>
      <c r="W113" s="31"/>
      <c r="X113" s="31"/>
      <c r="Y113" s="31"/>
      <c r="Z113" s="31"/>
      <c r="AA113" s="31"/>
      <c r="AB113" s="31"/>
      <c r="AC113" s="31"/>
      <c r="AD113" s="31"/>
    </row>
    <row r="114" spans="1:31" ht="84" x14ac:dyDescent="0.25">
      <c r="A114" s="18">
        <v>6</v>
      </c>
      <c r="B114" s="19" t="s">
        <v>5</v>
      </c>
      <c r="C114" s="19" t="s">
        <v>38</v>
      </c>
      <c r="D114" s="19" t="s">
        <v>6</v>
      </c>
      <c r="E114" s="19" t="s">
        <v>39</v>
      </c>
      <c r="F114" s="19" t="s">
        <v>15</v>
      </c>
      <c r="G114" s="19" t="s">
        <v>9</v>
      </c>
      <c r="H114" s="19" t="s">
        <v>10</v>
      </c>
      <c r="I114" s="19" t="s">
        <v>7</v>
      </c>
      <c r="J114" s="19" t="s">
        <v>40</v>
      </c>
      <c r="K114" s="19" t="s">
        <v>41</v>
      </c>
      <c r="L114" s="19" t="s">
        <v>13</v>
      </c>
      <c r="M114" s="20" t="s">
        <v>42</v>
      </c>
      <c r="N114" s="20" t="s">
        <v>28</v>
      </c>
      <c r="O114" s="22" t="s">
        <v>11</v>
      </c>
      <c r="P114" s="20" t="s">
        <v>8</v>
      </c>
      <c r="Q114" s="22" t="s">
        <v>14</v>
      </c>
      <c r="R114" s="20" t="s">
        <v>17</v>
      </c>
      <c r="S114" s="20" t="s">
        <v>16</v>
      </c>
      <c r="T114" s="22" t="s">
        <v>43</v>
      </c>
      <c r="U114" s="20" t="s">
        <v>44</v>
      </c>
      <c r="V114" s="22" t="s">
        <v>18</v>
      </c>
      <c r="W114" s="20" t="s">
        <v>45</v>
      </c>
      <c r="X114" s="22" t="s">
        <v>46</v>
      </c>
      <c r="Y114" s="20" t="s">
        <v>30</v>
      </c>
      <c r="Z114" s="22" t="s">
        <v>47</v>
      </c>
      <c r="AA114" s="20" t="s">
        <v>36</v>
      </c>
      <c r="AB114" s="19" t="s">
        <v>25</v>
      </c>
      <c r="AC114" s="19" t="s">
        <v>48</v>
      </c>
      <c r="AD114" s="19" t="s">
        <v>49</v>
      </c>
    </row>
    <row r="115" spans="1:31" ht="24" x14ac:dyDescent="0.25">
      <c r="A115" s="21" t="s">
        <v>54</v>
      </c>
      <c r="B115" s="20"/>
      <c r="C115" s="20"/>
      <c r="D115" s="20"/>
      <c r="E115" s="23">
        <v>500</v>
      </c>
      <c r="F115" s="23"/>
      <c r="G115" s="23">
        <v>300</v>
      </c>
      <c r="H115" s="20">
        <v>300</v>
      </c>
      <c r="I115" s="23"/>
      <c r="J115" s="23"/>
      <c r="K115" s="23">
        <v>500</v>
      </c>
      <c r="L115" s="23">
        <v>100</v>
      </c>
      <c r="M115" s="20"/>
      <c r="N115" s="20"/>
      <c r="O115" s="20"/>
      <c r="P115" s="23">
        <v>1500</v>
      </c>
      <c r="Q115" s="20"/>
      <c r="R115" s="23">
        <v>200</v>
      </c>
      <c r="S115" s="23"/>
      <c r="T115" s="23">
        <v>200</v>
      </c>
      <c r="U115" s="20">
        <v>100</v>
      </c>
      <c r="V115" s="20"/>
      <c r="W115" s="20"/>
      <c r="X115" s="23"/>
      <c r="Y115" s="20"/>
      <c r="Z115" s="23"/>
      <c r="AA115" s="23"/>
      <c r="AB115" s="23">
        <v>100</v>
      </c>
      <c r="AC115" s="23"/>
      <c r="AD115" s="23"/>
    </row>
    <row r="116" spans="1:31" ht="36" x14ac:dyDescent="0.25">
      <c r="A116" s="21" t="s">
        <v>37</v>
      </c>
      <c r="B116" s="20"/>
      <c r="C116" s="20"/>
      <c r="D116" s="20"/>
      <c r="E116" s="23">
        <v>2000</v>
      </c>
      <c r="F116" s="23"/>
      <c r="G116" s="23">
        <v>200</v>
      </c>
      <c r="H116" s="20"/>
      <c r="I116" s="23"/>
      <c r="J116" s="23"/>
      <c r="K116" s="23"/>
      <c r="L116" s="23"/>
      <c r="M116" s="23"/>
      <c r="N116" s="20"/>
      <c r="O116" s="20"/>
      <c r="P116" s="23"/>
      <c r="Q116" s="20"/>
      <c r="R116" s="23"/>
      <c r="S116" s="23"/>
      <c r="T116" s="23">
        <v>281</v>
      </c>
      <c r="U116" s="20"/>
      <c r="V116" s="20"/>
      <c r="W116" s="20"/>
      <c r="X116" s="23"/>
      <c r="Y116" s="20"/>
      <c r="Z116" s="23"/>
      <c r="AA116" s="23"/>
      <c r="AB116" s="23">
        <v>100</v>
      </c>
      <c r="AC116" s="23"/>
      <c r="AD116" s="23"/>
    </row>
    <row r="117" spans="1:31" x14ac:dyDescent="0.25">
      <c r="A117" s="21" t="s">
        <v>36</v>
      </c>
      <c r="B117" s="20"/>
      <c r="C117" s="20"/>
      <c r="D117" s="20"/>
      <c r="E117" s="23"/>
      <c r="F117" s="23"/>
      <c r="G117" s="23"/>
      <c r="H117" s="20"/>
      <c r="I117" s="23"/>
      <c r="J117" s="23"/>
      <c r="K117" s="23"/>
      <c r="L117" s="23"/>
      <c r="M117" s="23"/>
      <c r="N117" s="20"/>
      <c r="O117" s="20"/>
      <c r="P117" s="23"/>
      <c r="Q117" s="20"/>
      <c r="R117" s="23"/>
      <c r="S117" s="23"/>
      <c r="T117" s="23"/>
      <c r="U117" s="20"/>
      <c r="V117" s="20"/>
      <c r="W117" s="20"/>
      <c r="X117" s="23"/>
      <c r="Y117" s="20"/>
      <c r="Z117" s="23"/>
      <c r="AA117" s="23">
        <v>1500</v>
      </c>
      <c r="AB117" s="23"/>
      <c r="AC117" s="23"/>
      <c r="AD117" s="23"/>
    </row>
    <row r="118" spans="1:31" x14ac:dyDescent="0.25">
      <c r="A118" s="24" t="s">
        <v>94</v>
      </c>
      <c r="B118" s="23"/>
      <c r="C118" s="23"/>
      <c r="D118" s="23"/>
      <c r="E118" s="23"/>
      <c r="F118" s="23"/>
      <c r="G118" s="23"/>
      <c r="H118" s="23"/>
      <c r="I118" s="23">
        <v>500</v>
      </c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>
        <v>300</v>
      </c>
      <c r="AA118" s="23"/>
      <c r="AB118" s="23"/>
      <c r="AC118" s="23"/>
      <c r="AD118" s="23"/>
    </row>
    <row r="119" spans="1:31" x14ac:dyDescent="0.25">
      <c r="A119" s="24" t="s">
        <v>12</v>
      </c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>
        <v>3420</v>
      </c>
      <c r="AD119" s="23"/>
    </row>
    <row r="120" spans="1:31" x14ac:dyDescent="0.25">
      <c r="A120" s="25" t="s">
        <v>19</v>
      </c>
      <c r="B120" s="26">
        <f t="shared" ref="B120:AD120" si="10">B115+B116+B117+B118+B119</f>
        <v>0</v>
      </c>
      <c r="C120" s="26">
        <f t="shared" si="10"/>
        <v>0</v>
      </c>
      <c r="D120" s="26">
        <f t="shared" si="10"/>
        <v>0</v>
      </c>
      <c r="E120" s="26">
        <f t="shared" si="10"/>
        <v>2500</v>
      </c>
      <c r="F120" s="26">
        <f t="shared" si="10"/>
        <v>0</v>
      </c>
      <c r="G120" s="26">
        <f t="shared" si="10"/>
        <v>500</v>
      </c>
      <c r="H120" s="26">
        <f t="shared" si="10"/>
        <v>300</v>
      </c>
      <c r="I120" s="26">
        <f t="shared" si="10"/>
        <v>500</v>
      </c>
      <c r="J120" s="26">
        <f t="shared" si="10"/>
        <v>0</v>
      </c>
      <c r="K120" s="26">
        <f t="shared" si="10"/>
        <v>500</v>
      </c>
      <c r="L120" s="26">
        <f t="shared" si="10"/>
        <v>100</v>
      </c>
      <c r="M120" s="26">
        <f t="shared" si="10"/>
        <v>0</v>
      </c>
      <c r="N120" s="26">
        <f t="shared" si="10"/>
        <v>0</v>
      </c>
      <c r="O120" s="26">
        <f t="shared" si="10"/>
        <v>0</v>
      </c>
      <c r="P120" s="26">
        <f t="shared" si="10"/>
        <v>1500</v>
      </c>
      <c r="Q120" s="26">
        <f t="shared" si="10"/>
        <v>0</v>
      </c>
      <c r="R120" s="26">
        <f t="shared" si="10"/>
        <v>200</v>
      </c>
      <c r="S120" s="26">
        <f t="shared" si="10"/>
        <v>0</v>
      </c>
      <c r="T120" s="26">
        <f t="shared" si="10"/>
        <v>481</v>
      </c>
      <c r="U120" s="26">
        <f t="shared" si="10"/>
        <v>100</v>
      </c>
      <c r="V120" s="26">
        <f t="shared" si="10"/>
        <v>0</v>
      </c>
      <c r="W120" s="26">
        <f t="shared" si="10"/>
        <v>0</v>
      </c>
      <c r="X120" s="26">
        <f t="shared" si="10"/>
        <v>0</v>
      </c>
      <c r="Y120" s="26">
        <f t="shared" si="10"/>
        <v>0</v>
      </c>
      <c r="Z120" s="26">
        <f t="shared" si="10"/>
        <v>300</v>
      </c>
      <c r="AA120" s="26">
        <f t="shared" si="10"/>
        <v>1500</v>
      </c>
      <c r="AB120" s="26">
        <f t="shared" si="10"/>
        <v>200</v>
      </c>
      <c r="AC120" s="26">
        <f t="shared" si="10"/>
        <v>3420</v>
      </c>
      <c r="AD120" s="26">
        <f t="shared" si="10"/>
        <v>0</v>
      </c>
    </row>
    <row r="121" spans="1:31" x14ac:dyDescent="0.25">
      <c r="A121" s="24" t="s">
        <v>20</v>
      </c>
      <c r="B121" s="23">
        <v>125</v>
      </c>
      <c r="C121" s="23">
        <v>60</v>
      </c>
      <c r="D121" s="23">
        <v>40</v>
      </c>
      <c r="E121" s="23">
        <v>55</v>
      </c>
      <c r="F121" s="23">
        <v>45</v>
      </c>
      <c r="G121" s="23">
        <v>35</v>
      </c>
      <c r="H121" s="23">
        <v>70</v>
      </c>
      <c r="I121" s="23">
        <v>678</v>
      </c>
      <c r="J121" s="23">
        <v>100</v>
      </c>
      <c r="K121" s="23">
        <v>63</v>
      </c>
      <c r="L121" s="23">
        <v>85</v>
      </c>
      <c r="M121" s="23">
        <v>68</v>
      </c>
      <c r="N121" s="23">
        <v>143</v>
      </c>
      <c r="O121" s="23">
        <v>420</v>
      </c>
      <c r="P121" s="23">
        <v>220</v>
      </c>
      <c r="Q121" s="23">
        <v>320</v>
      </c>
      <c r="R121" s="23">
        <v>240</v>
      </c>
      <c r="S121" s="23">
        <v>290</v>
      </c>
      <c r="T121" s="23">
        <v>600</v>
      </c>
      <c r="U121" s="23">
        <v>200</v>
      </c>
      <c r="V121" s="23">
        <v>1200</v>
      </c>
      <c r="W121" s="23">
        <v>145</v>
      </c>
      <c r="X121" s="23">
        <v>180</v>
      </c>
      <c r="Y121" s="23">
        <v>150</v>
      </c>
      <c r="Z121" s="23">
        <v>65</v>
      </c>
      <c r="AA121" s="23">
        <v>56</v>
      </c>
      <c r="AB121" s="23">
        <v>15</v>
      </c>
      <c r="AC121" s="23">
        <v>230</v>
      </c>
      <c r="AD121" s="23"/>
    </row>
    <row r="122" spans="1:31" x14ac:dyDescent="0.25">
      <c r="A122" s="25" t="s">
        <v>21</v>
      </c>
      <c r="B122" s="26">
        <f>B120*B121/1000</f>
        <v>0</v>
      </c>
      <c r="C122" s="26">
        <f t="shared" ref="C122:AD122" si="11">C120*C121/1000</f>
        <v>0</v>
      </c>
      <c r="D122" s="26">
        <f t="shared" si="11"/>
        <v>0</v>
      </c>
      <c r="E122" s="26">
        <f t="shared" si="11"/>
        <v>137.5</v>
      </c>
      <c r="F122" s="26">
        <f t="shared" si="11"/>
        <v>0</v>
      </c>
      <c r="G122" s="26">
        <f t="shared" si="11"/>
        <v>17.5</v>
      </c>
      <c r="H122" s="26">
        <f t="shared" si="11"/>
        <v>21</v>
      </c>
      <c r="I122" s="26">
        <f t="shared" si="11"/>
        <v>339</v>
      </c>
      <c r="J122" s="26">
        <f t="shared" si="11"/>
        <v>0</v>
      </c>
      <c r="K122" s="26">
        <f t="shared" si="11"/>
        <v>31.5</v>
      </c>
      <c r="L122" s="26">
        <f t="shared" si="11"/>
        <v>8.5</v>
      </c>
      <c r="M122" s="26">
        <f t="shared" si="11"/>
        <v>0</v>
      </c>
      <c r="N122" s="26">
        <f t="shared" si="11"/>
        <v>0</v>
      </c>
      <c r="O122" s="26">
        <f t="shared" si="11"/>
        <v>0</v>
      </c>
      <c r="P122" s="26">
        <f t="shared" si="11"/>
        <v>330</v>
      </c>
      <c r="Q122" s="26">
        <f t="shared" si="11"/>
        <v>0</v>
      </c>
      <c r="R122" s="26">
        <f t="shared" si="11"/>
        <v>48</v>
      </c>
      <c r="S122" s="26">
        <f t="shared" si="11"/>
        <v>0</v>
      </c>
      <c r="T122" s="26">
        <f t="shared" si="11"/>
        <v>288.60000000000002</v>
      </c>
      <c r="U122" s="26">
        <f t="shared" si="11"/>
        <v>20</v>
      </c>
      <c r="V122" s="26">
        <f t="shared" si="11"/>
        <v>0</v>
      </c>
      <c r="W122" s="26">
        <f t="shared" si="11"/>
        <v>0</v>
      </c>
      <c r="X122" s="26">
        <f t="shared" si="11"/>
        <v>0</v>
      </c>
      <c r="Y122" s="26">
        <f t="shared" si="11"/>
        <v>0</v>
      </c>
      <c r="Z122" s="26">
        <f t="shared" si="11"/>
        <v>19.5</v>
      </c>
      <c r="AA122" s="26">
        <f t="shared" si="11"/>
        <v>84</v>
      </c>
      <c r="AB122" s="26">
        <f t="shared" si="11"/>
        <v>3</v>
      </c>
      <c r="AC122" s="26">
        <f t="shared" si="11"/>
        <v>786.6</v>
      </c>
      <c r="AD122" s="26">
        <f t="shared" si="11"/>
        <v>0</v>
      </c>
      <c r="AE122" s="27">
        <f>SUM(B122:AD122)</f>
        <v>2134.6999999999998</v>
      </c>
    </row>
    <row r="123" spans="1:31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</row>
    <row r="125" spans="1:31" x14ac:dyDescent="0.25">
      <c r="B125" t="s">
        <v>22</v>
      </c>
      <c r="K125" t="s">
        <v>23</v>
      </c>
    </row>
    <row r="127" spans="1:31" ht="18.75" x14ac:dyDescent="0.25">
      <c r="A127" s="1"/>
      <c r="B127" s="1"/>
      <c r="C127" s="1"/>
      <c r="D127" s="2"/>
      <c r="E127" s="2"/>
      <c r="F127" s="1"/>
      <c r="G127" s="3" t="s">
        <v>0</v>
      </c>
      <c r="H127" s="2"/>
      <c r="I127" s="2"/>
      <c r="J127" s="2"/>
      <c r="K127" s="2"/>
      <c r="L127" s="1"/>
      <c r="M127" s="2"/>
      <c r="N127" s="2"/>
      <c r="O127" s="2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1" ht="15.75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1" x14ac:dyDescent="0.25">
      <c r="A129" s="1"/>
      <c r="B129" s="2"/>
      <c r="C129" s="6"/>
      <c r="D129" s="6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1" ht="15.75" x14ac:dyDescent="0.25">
      <c r="A130" s="7" t="s">
        <v>101</v>
      </c>
      <c r="B130" s="8"/>
      <c r="C130" s="2"/>
      <c r="D130" s="2"/>
      <c r="E130" s="2"/>
      <c r="F130" s="1"/>
      <c r="G130" s="2"/>
      <c r="H130" s="2"/>
      <c r="I130" s="2"/>
      <c r="J130" s="2"/>
      <c r="K130" s="2"/>
      <c r="L130" s="2"/>
      <c r="M130" s="1"/>
      <c r="N130" s="1"/>
      <c r="O130" s="2"/>
      <c r="P130" s="1"/>
      <c r="Q130" s="1"/>
      <c r="R130" s="2" t="s">
        <v>1</v>
      </c>
      <c r="S130" s="1"/>
      <c r="T130" s="1"/>
      <c r="U130" s="1"/>
      <c r="V130" s="1"/>
      <c r="W130" s="1"/>
      <c r="X130" s="1"/>
      <c r="Y130" s="1"/>
      <c r="Z130" s="1" t="s">
        <v>2</v>
      </c>
      <c r="AA130" s="1"/>
      <c r="AB130" s="1"/>
      <c r="AC130" s="1"/>
      <c r="AD130" s="1"/>
    </row>
    <row r="131" spans="1:31" x14ac:dyDescent="0.25">
      <c r="A131" s="1" t="s">
        <v>35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9"/>
      <c r="M132" s="2"/>
      <c r="N132" s="2"/>
      <c r="O132" s="2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1" ht="15.75" x14ac:dyDescent="0.25">
      <c r="A133" s="9"/>
      <c r="B133" s="10"/>
      <c r="C133" s="11"/>
      <c r="D133" s="12" t="s">
        <v>3</v>
      </c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4"/>
      <c r="Q133" s="11"/>
      <c r="R133" s="11"/>
      <c r="S133" s="11"/>
      <c r="T133" s="15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</row>
    <row r="134" spans="1:31" ht="22.15" customHeight="1" x14ac:dyDescent="0.25">
      <c r="A134" s="17"/>
      <c r="B134" s="30" t="s">
        <v>4</v>
      </c>
      <c r="C134" s="31"/>
      <c r="D134" s="31"/>
      <c r="E134" s="31"/>
      <c r="F134" s="31"/>
      <c r="G134" s="31"/>
      <c r="H134" s="31"/>
      <c r="I134" s="31"/>
      <c r="J134" s="31"/>
      <c r="K134" s="31"/>
      <c r="L134" s="31" t="s">
        <v>90</v>
      </c>
      <c r="M134" s="31"/>
      <c r="N134" s="31"/>
      <c r="O134" s="31"/>
      <c r="P134" s="31"/>
      <c r="Q134" s="31"/>
      <c r="R134" s="31"/>
      <c r="S134" s="31"/>
      <c r="T134" s="31"/>
      <c r="U134" s="30" t="s">
        <v>91</v>
      </c>
      <c r="V134" s="31"/>
      <c r="W134" s="31"/>
      <c r="X134" s="31"/>
      <c r="Y134" s="31"/>
      <c r="Z134" s="31"/>
      <c r="AA134" s="31"/>
      <c r="AB134" s="31"/>
      <c r="AC134" s="31"/>
      <c r="AD134" s="31"/>
    </row>
    <row r="135" spans="1:31" ht="84" x14ac:dyDescent="0.25">
      <c r="A135" s="18">
        <v>7</v>
      </c>
      <c r="B135" s="19" t="s">
        <v>5</v>
      </c>
      <c r="C135" s="19" t="s">
        <v>38</v>
      </c>
      <c r="D135" s="19" t="s">
        <v>6</v>
      </c>
      <c r="E135" s="19" t="s">
        <v>39</v>
      </c>
      <c r="F135" s="19" t="s">
        <v>15</v>
      </c>
      <c r="G135" s="19" t="s">
        <v>9</v>
      </c>
      <c r="H135" s="19" t="s">
        <v>10</v>
      </c>
      <c r="I135" s="19" t="s">
        <v>7</v>
      </c>
      <c r="J135" s="19" t="s">
        <v>40</v>
      </c>
      <c r="K135" s="19" t="s">
        <v>41</v>
      </c>
      <c r="L135" s="19" t="s">
        <v>13</v>
      </c>
      <c r="M135" s="20" t="s">
        <v>42</v>
      </c>
      <c r="N135" s="20" t="s">
        <v>28</v>
      </c>
      <c r="O135" s="22" t="s">
        <v>11</v>
      </c>
      <c r="P135" s="20" t="s">
        <v>8</v>
      </c>
      <c r="Q135" s="22" t="s">
        <v>14</v>
      </c>
      <c r="R135" s="20" t="s">
        <v>17</v>
      </c>
      <c r="S135" s="20" t="s">
        <v>16</v>
      </c>
      <c r="T135" s="22" t="s">
        <v>43</v>
      </c>
      <c r="U135" s="20" t="s">
        <v>44</v>
      </c>
      <c r="V135" s="22" t="s">
        <v>18</v>
      </c>
      <c r="W135" s="20" t="s">
        <v>45</v>
      </c>
      <c r="X135" s="22" t="s">
        <v>46</v>
      </c>
      <c r="Y135" s="20" t="s">
        <v>30</v>
      </c>
      <c r="Z135" s="22" t="s">
        <v>47</v>
      </c>
      <c r="AA135" s="20" t="s">
        <v>36</v>
      </c>
      <c r="AB135" s="19" t="s">
        <v>25</v>
      </c>
      <c r="AC135" s="19" t="s">
        <v>48</v>
      </c>
      <c r="AD135" s="19" t="s">
        <v>49</v>
      </c>
    </row>
    <row r="136" spans="1:31" ht="24" x14ac:dyDescent="0.25">
      <c r="A136" s="21" t="s">
        <v>24</v>
      </c>
      <c r="B136" s="20"/>
      <c r="C136" s="20">
        <v>1000</v>
      </c>
      <c r="D136" s="20"/>
      <c r="E136" s="23">
        <v>1000</v>
      </c>
      <c r="F136" s="23"/>
      <c r="G136" s="23">
        <v>400</v>
      </c>
      <c r="H136" s="20">
        <v>400</v>
      </c>
      <c r="I136" s="23"/>
      <c r="J136" s="23"/>
      <c r="K136" s="23"/>
      <c r="L136" s="23"/>
      <c r="M136" s="20"/>
      <c r="N136" s="20"/>
      <c r="O136" s="20">
        <v>1330</v>
      </c>
      <c r="P136" s="23"/>
      <c r="Q136" s="20"/>
      <c r="R136" s="23">
        <v>100</v>
      </c>
      <c r="S136" s="23"/>
      <c r="T136" s="23">
        <v>200</v>
      </c>
      <c r="U136" s="20">
        <v>100</v>
      </c>
      <c r="V136" s="20"/>
      <c r="W136" s="20"/>
      <c r="X136" s="23"/>
      <c r="Y136" s="20"/>
      <c r="Z136" s="23"/>
      <c r="AA136" s="23"/>
      <c r="AB136" s="23">
        <v>100</v>
      </c>
      <c r="AC136" s="23"/>
      <c r="AD136" s="23"/>
    </row>
    <row r="137" spans="1:31" ht="36" x14ac:dyDescent="0.25">
      <c r="A137" s="21" t="s">
        <v>26</v>
      </c>
      <c r="B137" s="20"/>
      <c r="C137" s="20"/>
      <c r="D137" s="20"/>
      <c r="E137" s="23">
        <v>500</v>
      </c>
      <c r="F137" s="23"/>
      <c r="G137" s="23">
        <v>200</v>
      </c>
      <c r="H137" s="20"/>
      <c r="I137" s="23"/>
      <c r="J137" s="23"/>
      <c r="K137" s="23"/>
      <c r="L137" s="23"/>
      <c r="M137" s="23"/>
      <c r="N137" s="20"/>
      <c r="O137" s="20"/>
      <c r="P137" s="23"/>
      <c r="Q137" s="20">
        <v>2000</v>
      </c>
      <c r="R137" s="23"/>
      <c r="S137" s="23"/>
      <c r="T137" s="23"/>
      <c r="U137" s="20">
        <v>100</v>
      </c>
      <c r="V137" s="20"/>
      <c r="W137" s="20"/>
      <c r="X137" s="23"/>
      <c r="Y137" s="20"/>
      <c r="Z137" s="23"/>
      <c r="AA137" s="23"/>
      <c r="AB137" s="23">
        <v>125</v>
      </c>
      <c r="AC137" s="23"/>
      <c r="AD137" s="23"/>
    </row>
    <row r="138" spans="1:31" x14ac:dyDescent="0.25">
      <c r="A138" s="21" t="s">
        <v>36</v>
      </c>
      <c r="B138" s="20"/>
      <c r="C138" s="20"/>
      <c r="D138" s="20"/>
      <c r="E138" s="23"/>
      <c r="F138" s="23"/>
      <c r="G138" s="23"/>
      <c r="H138" s="20"/>
      <c r="I138" s="23"/>
      <c r="J138" s="23"/>
      <c r="K138" s="23"/>
      <c r="L138" s="23"/>
      <c r="M138" s="23"/>
      <c r="N138" s="20"/>
      <c r="O138" s="20"/>
      <c r="P138" s="23"/>
      <c r="Q138" s="20"/>
      <c r="R138" s="23"/>
      <c r="S138" s="23"/>
      <c r="T138" s="23"/>
      <c r="U138" s="20"/>
      <c r="V138" s="20"/>
      <c r="W138" s="20"/>
      <c r="X138" s="23"/>
      <c r="Y138" s="20"/>
      <c r="Z138" s="23"/>
      <c r="AA138" s="23">
        <v>1500</v>
      </c>
      <c r="AB138" s="23"/>
      <c r="AC138" s="23"/>
      <c r="AD138" s="23"/>
    </row>
    <row r="139" spans="1:31" x14ac:dyDescent="0.25">
      <c r="A139" s="24" t="s">
        <v>57</v>
      </c>
      <c r="B139" s="23"/>
      <c r="C139" s="23"/>
      <c r="D139" s="23"/>
      <c r="E139" s="23"/>
      <c r="F139" s="23"/>
      <c r="G139" s="23"/>
      <c r="H139" s="23"/>
      <c r="I139" s="23">
        <v>650</v>
      </c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>
        <v>500</v>
      </c>
      <c r="AA139" s="23"/>
      <c r="AB139" s="23"/>
      <c r="AC139" s="23"/>
      <c r="AD139" s="23"/>
    </row>
    <row r="140" spans="1:31" x14ac:dyDescent="0.25">
      <c r="A140" s="24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</row>
    <row r="141" spans="1:31" x14ac:dyDescent="0.25">
      <c r="A141" s="25" t="s">
        <v>19</v>
      </c>
      <c r="B141" s="26">
        <f t="shared" ref="B141:AD141" si="12">B136+B137+B138+B139+B140</f>
        <v>0</v>
      </c>
      <c r="C141" s="26">
        <f t="shared" si="12"/>
        <v>1000</v>
      </c>
      <c r="D141" s="26">
        <f t="shared" si="12"/>
        <v>0</v>
      </c>
      <c r="E141" s="26">
        <f t="shared" si="12"/>
        <v>1500</v>
      </c>
      <c r="F141" s="26">
        <f t="shared" si="12"/>
        <v>0</v>
      </c>
      <c r="G141" s="26">
        <f t="shared" si="12"/>
        <v>600</v>
      </c>
      <c r="H141" s="26">
        <f t="shared" si="12"/>
        <v>400</v>
      </c>
      <c r="I141" s="26">
        <f t="shared" si="12"/>
        <v>650</v>
      </c>
      <c r="J141" s="26">
        <f t="shared" si="12"/>
        <v>0</v>
      </c>
      <c r="K141" s="26">
        <f t="shared" si="12"/>
        <v>0</v>
      </c>
      <c r="L141" s="26">
        <f t="shared" si="12"/>
        <v>0</v>
      </c>
      <c r="M141" s="26">
        <f t="shared" si="12"/>
        <v>0</v>
      </c>
      <c r="N141" s="26">
        <f t="shared" si="12"/>
        <v>0</v>
      </c>
      <c r="O141" s="26">
        <f t="shared" si="12"/>
        <v>1330</v>
      </c>
      <c r="P141" s="26">
        <f t="shared" si="12"/>
        <v>0</v>
      </c>
      <c r="Q141" s="26">
        <f t="shared" si="12"/>
        <v>2000</v>
      </c>
      <c r="R141" s="26">
        <f t="shared" si="12"/>
        <v>100</v>
      </c>
      <c r="S141" s="26">
        <f t="shared" si="12"/>
        <v>0</v>
      </c>
      <c r="T141" s="26">
        <f t="shared" si="12"/>
        <v>200</v>
      </c>
      <c r="U141" s="26">
        <f t="shared" si="12"/>
        <v>200</v>
      </c>
      <c r="V141" s="26">
        <f t="shared" si="12"/>
        <v>0</v>
      </c>
      <c r="W141" s="26">
        <f t="shared" si="12"/>
        <v>0</v>
      </c>
      <c r="X141" s="26">
        <f t="shared" si="12"/>
        <v>0</v>
      </c>
      <c r="Y141" s="26">
        <f t="shared" si="12"/>
        <v>0</v>
      </c>
      <c r="Z141" s="26">
        <f t="shared" si="12"/>
        <v>500</v>
      </c>
      <c r="AA141" s="26">
        <f t="shared" si="12"/>
        <v>1500</v>
      </c>
      <c r="AB141" s="26">
        <f t="shared" si="12"/>
        <v>225</v>
      </c>
      <c r="AC141" s="26">
        <f t="shared" si="12"/>
        <v>0</v>
      </c>
      <c r="AD141" s="26">
        <f t="shared" si="12"/>
        <v>0</v>
      </c>
    </row>
    <row r="142" spans="1:31" x14ac:dyDescent="0.25">
      <c r="A142" s="24" t="s">
        <v>20</v>
      </c>
      <c r="B142" s="23">
        <v>125</v>
      </c>
      <c r="C142" s="23">
        <v>60</v>
      </c>
      <c r="D142" s="23">
        <v>40</v>
      </c>
      <c r="E142" s="23">
        <v>55</v>
      </c>
      <c r="F142" s="23">
        <v>45</v>
      </c>
      <c r="G142" s="23">
        <v>35</v>
      </c>
      <c r="H142" s="23">
        <v>70</v>
      </c>
      <c r="I142" s="23">
        <v>678</v>
      </c>
      <c r="J142" s="23">
        <v>100</v>
      </c>
      <c r="K142" s="23">
        <v>63</v>
      </c>
      <c r="L142" s="23">
        <v>85</v>
      </c>
      <c r="M142" s="23">
        <v>68</v>
      </c>
      <c r="N142" s="23">
        <v>143</v>
      </c>
      <c r="O142" s="23">
        <v>420</v>
      </c>
      <c r="P142" s="23">
        <v>220</v>
      </c>
      <c r="Q142" s="23">
        <v>320</v>
      </c>
      <c r="R142" s="23">
        <v>240</v>
      </c>
      <c r="S142" s="23">
        <v>290</v>
      </c>
      <c r="T142" s="23">
        <v>600</v>
      </c>
      <c r="U142" s="23">
        <v>200</v>
      </c>
      <c r="V142" s="23">
        <v>1200</v>
      </c>
      <c r="W142" s="23">
        <v>145</v>
      </c>
      <c r="X142" s="23">
        <v>180</v>
      </c>
      <c r="Y142" s="23">
        <v>150</v>
      </c>
      <c r="Z142" s="23">
        <v>65</v>
      </c>
      <c r="AA142" s="23">
        <v>56</v>
      </c>
      <c r="AB142" s="23">
        <v>15</v>
      </c>
      <c r="AC142" s="23">
        <v>230</v>
      </c>
      <c r="AD142" s="23"/>
    </row>
    <row r="143" spans="1:31" x14ac:dyDescent="0.25">
      <c r="A143" s="25" t="s">
        <v>21</v>
      </c>
      <c r="B143" s="26">
        <f>B141*B142/1000</f>
        <v>0</v>
      </c>
      <c r="C143" s="26">
        <f t="shared" ref="C143:AD143" si="13">C141*C142/1000</f>
        <v>60</v>
      </c>
      <c r="D143" s="26">
        <f t="shared" si="13"/>
        <v>0</v>
      </c>
      <c r="E143" s="26">
        <f t="shared" si="13"/>
        <v>82.5</v>
      </c>
      <c r="F143" s="26">
        <f t="shared" si="13"/>
        <v>0</v>
      </c>
      <c r="G143" s="26">
        <f t="shared" si="13"/>
        <v>21</v>
      </c>
      <c r="H143" s="26">
        <f t="shared" si="13"/>
        <v>28</v>
      </c>
      <c r="I143" s="26">
        <f t="shared" si="13"/>
        <v>440.7</v>
      </c>
      <c r="J143" s="26">
        <f t="shared" si="13"/>
        <v>0</v>
      </c>
      <c r="K143" s="26">
        <f t="shared" si="13"/>
        <v>0</v>
      </c>
      <c r="L143" s="26">
        <f t="shared" si="13"/>
        <v>0</v>
      </c>
      <c r="M143" s="26">
        <f t="shared" si="13"/>
        <v>0</v>
      </c>
      <c r="N143" s="26">
        <f t="shared" si="13"/>
        <v>0</v>
      </c>
      <c r="O143" s="26">
        <f t="shared" si="13"/>
        <v>558.6</v>
      </c>
      <c r="P143" s="26">
        <f t="shared" si="13"/>
        <v>0</v>
      </c>
      <c r="Q143" s="26">
        <f t="shared" si="13"/>
        <v>640</v>
      </c>
      <c r="R143" s="26">
        <f t="shared" si="13"/>
        <v>24</v>
      </c>
      <c r="S143" s="26">
        <f t="shared" si="13"/>
        <v>0</v>
      </c>
      <c r="T143" s="26">
        <f t="shared" si="13"/>
        <v>120</v>
      </c>
      <c r="U143" s="26">
        <f t="shared" si="13"/>
        <v>40</v>
      </c>
      <c r="V143" s="26">
        <f t="shared" si="13"/>
        <v>0</v>
      </c>
      <c r="W143" s="26">
        <f t="shared" si="13"/>
        <v>0</v>
      </c>
      <c r="X143" s="26">
        <f t="shared" si="13"/>
        <v>0</v>
      </c>
      <c r="Y143" s="26">
        <f t="shared" si="13"/>
        <v>0</v>
      </c>
      <c r="Z143" s="26">
        <f t="shared" si="13"/>
        <v>32.5</v>
      </c>
      <c r="AA143" s="26">
        <f t="shared" si="13"/>
        <v>84</v>
      </c>
      <c r="AB143" s="26">
        <f t="shared" si="13"/>
        <v>3.375</v>
      </c>
      <c r="AC143" s="26">
        <f t="shared" si="13"/>
        <v>0</v>
      </c>
      <c r="AD143" s="26">
        <f t="shared" si="13"/>
        <v>0</v>
      </c>
      <c r="AE143" s="27">
        <f>SUM(B143:AD143)</f>
        <v>2134.6750000000002</v>
      </c>
    </row>
    <row r="144" spans="1:31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</row>
    <row r="146" spans="1:30" x14ac:dyDescent="0.25">
      <c r="B146" t="s">
        <v>22</v>
      </c>
      <c r="K146" t="s">
        <v>23</v>
      </c>
    </row>
    <row r="148" spans="1:30" ht="18.75" x14ac:dyDescent="0.25">
      <c r="A148" s="1"/>
      <c r="B148" s="1"/>
      <c r="C148" s="1"/>
      <c r="D148" s="2"/>
      <c r="E148" s="2"/>
      <c r="F148" s="1"/>
      <c r="G148" s="3" t="s">
        <v>0</v>
      </c>
      <c r="H148" s="2"/>
      <c r="I148" s="2"/>
      <c r="J148" s="2"/>
      <c r="K148" s="2"/>
      <c r="L148" s="1"/>
      <c r="M148" s="2"/>
      <c r="N148" s="2"/>
      <c r="O148" s="2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0.9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9" customHeight="1" x14ac:dyDescent="0.25">
      <c r="A150" s="1"/>
      <c r="B150" s="2"/>
      <c r="C150" s="6"/>
      <c r="D150" s="6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5.75" x14ac:dyDescent="0.25">
      <c r="A151" s="7" t="s">
        <v>102</v>
      </c>
      <c r="B151" s="8"/>
      <c r="C151" s="2"/>
      <c r="D151" s="2"/>
      <c r="E151" s="2"/>
      <c r="F151" s="1"/>
      <c r="G151" s="2"/>
      <c r="H151" s="2"/>
      <c r="I151" s="2"/>
      <c r="J151" s="2"/>
      <c r="K151" s="2"/>
      <c r="L151" s="2"/>
      <c r="M151" s="1"/>
      <c r="N151" s="1"/>
      <c r="O151" s="2"/>
      <c r="P151" s="1"/>
      <c r="Q151" s="1"/>
      <c r="R151" s="2" t="s">
        <v>1</v>
      </c>
      <c r="S151" s="1"/>
      <c r="T151" s="1"/>
      <c r="U151" s="1"/>
      <c r="V151" s="1"/>
      <c r="W151" s="1"/>
      <c r="X151" s="1"/>
      <c r="Y151" s="1"/>
      <c r="Z151" s="1" t="s">
        <v>2</v>
      </c>
      <c r="AA151" s="1"/>
      <c r="AB151" s="1"/>
      <c r="AC151" s="1"/>
      <c r="AD151" s="1"/>
    </row>
    <row r="152" spans="1:30" x14ac:dyDescent="0.25">
      <c r="A152" s="1" t="s">
        <v>27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9"/>
      <c r="M153" s="2"/>
      <c r="N153" s="2"/>
      <c r="O153" s="2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5.75" x14ac:dyDescent="0.25">
      <c r="A154" s="9"/>
      <c r="B154" s="10"/>
      <c r="C154" s="11"/>
      <c r="D154" s="12" t="s">
        <v>3</v>
      </c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4"/>
      <c r="Q154" s="11"/>
      <c r="R154" s="11"/>
      <c r="S154" s="11"/>
      <c r="T154" s="15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</row>
    <row r="155" spans="1:30" ht="21.6" customHeight="1" x14ac:dyDescent="0.25">
      <c r="A155" s="17"/>
      <c r="B155" s="30" t="s">
        <v>4</v>
      </c>
      <c r="C155" s="31"/>
      <c r="D155" s="31"/>
      <c r="E155" s="31"/>
      <c r="F155" s="31"/>
      <c r="G155" s="31"/>
      <c r="H155" s="31"/>
      <c r="I155" s="31"/>
      <c r="J155" s="31"/>
      <c r="K155" s="31"/>
      <c r="L155" s="31" t="s">
        <v>92</v>
      </c>
      <c r="M155" s="31"/>
      <c r="N155" s="31"/>
      <c r="O155" s="31"/>
      <c r="P155" s="31"/>
      <c r="Q155" s="31"/>
      <c r="R155" s="31"/>
      <c r="S155" s="31"/>
      <c r="T155" s="31"/>
      <c r="U155" s="30" t="s">
        <v>93</v>
      </c>
      <c r="V155" s="31"/>
      <c r="W155" s="31"/>
      <c r="X155" s="31"/>
      <c r="Y155" s="31"/>
      <c r="Z155" s="31"/>
      <c r="AA155" s="31"/>
      <c r="AB155" s="31"/>
      <c r="AC155" s="31"/>
      <c r="AD155" s="31"/>
    </row>
    <row r="156" spans="1:30" ht="84" x14ac:dyDescent="0.25">
      <c r="A156" s="18">
        <v>8</v>
      </c>
      <c r="B156" s="19" t="s">
        <v>5</v>
      </c>
      <c r="C156" s="19" t="s">
        <v>38</v>
      </c>
      <c r="D156" s="19" t="s">
        <v>6</v>
      </c>
      <c r="E156" s="19" t="s">
        <v>39</v>
      </c>
      <c r="F156" s="19" t="s">
        <v>15</v>
      </c>
      <c r="G156" s="19" t="s">
        <v>9</v>
      </c>
      <c r="H156" s="19" t="s">
        <v>10</v>
      </c>
      <c r="I156" s="19" t="s">
        <v>7</v>
      </c>
      <c r="J156" s="19" t="s">
        <v>40</v>
      </c>
      <c r="K156" s="19" t="s">
        <v>41</v>
      </c>
      <c r="L156" s="19" t="s">
        <v>13</v>
      </c>
      <c r="M156" s="20" t="s">
        <v>42</v>
      </c>
      <c r="N156" s="20" t="s">
        <v>28</v>
      </c>
      <c r="O156" s="22" t="s">
        <v>11</v>
      </c>
      <c r="P156" s="20" t="s">
        <v>8</v>
      </c>
      <c r="Q156" s="22" t="s">
        <v>14</v>
      </c>
      <c r="R156" s="20" t="s">
        <v>17</v>
      </c>
      <c r="S156" s="20" t="s">
        <v>16</v>
      </c>
      <c r="T156" s="22" t="s">
        <v>43</v>
      </c>
      <c r="U156" s="20" t="s">
        <v>44</v>
      </c>
      <c r="V156" s="22" t="s">
        <v>18</v>
      </c>
      <c r="W156" s="20" t="s">
        <v>45</v>
      </c>
      <c r="X156" s="22" t="s">
        <v>46</v>
      </c>
      <c r="Y156" s="20" t="s">
        <v>30</v>
      </c>
      <c r="Z156" s="22" t="s">
        <v>47</v>
      </c>
      <c r="AA156" s="20" t="s">
        <v>36</v>
      </c>
      <c r="AB156" s="19" t="s">
        <v>25</v>
      </c>
      <c r="AC156" s="19" t="s">
        <v>48</v>
      </c>
      <c r="AD156" s="19" t="s">
        <v>49</v>
      </c>
    </row>
    <row r="157" spans="1:30" ht="24" x14ac:dyDescent="0.25">
      <c r="A157" s="21" t="s">
        <v>59</v>
      </c>
      <c r="B157" s="20"/>
      <c r="C157" s="20"/>
      <c r="D157" s="20"/>
      <c r="E157" s="23">
        <v>500</v>
      </c>
      <c r="F157" s="23"/>
      <c r="G157" s="23">
        <v>200</v>
      </c>
      <c r="H157" s="20"/>
      <c r="I157" s="23"/>
      <c r="J157" s="23"/>
      <c r="K157" s="23"/>
      <c r="L157" s="23"/>
      <c r="M157" s="20"/>
      <c r="N157" s="20">
        <v>1400</v>
      </c>
      <c r="O157" s="20">
        <v>1472</v>
      </c>
      <c r="P157" s="23"/>
      <c r="Q157" s="20"/>
      <c r="R157" s="23"/>
      <c r="S157" s="23"/>
      <c r="T157" s="23">
        <v>200</v>
      </c>
      <c r="U157" s="20"/>
      <c r="V157" s="20"/>
      <c r="W157" s="20"/>
      <c r="X157" s="23"/>
      <c r="Y157" s="20"/>
      <c r="Z157" s="23"/>
      <c r="AA157" s="23"/>
      <c r="AB157" s="23">
        <v>140</v>
      </c>
      <c r="AC157" s="23"/>
      <c r="AD157" s="23"/>
    </row>
    <row r="158" spans="1:30" x14ac:dyDescent="0.25">
      <c r="A158" s="21" t="s">
        <v>5</v>
      </c>
      <c r="B158" s="20">
        <v>1000</v>
      </c>
      <c r="C158" s="20"/>
      <c r="D158" s="20"/>
      <c r="E158" s="23"/>
      <c r="F158" s="23"/>
      <c r="G158" s="23">
        <v>200</v>
      </c>
      <c r="H158" s="20">
        <v>400</v>
      </c>
      <c r="I158" s="23"/>
      <c r="J158" s="23"/>
      <c r="K158" s="23"/>
      <c r="L158" s="23"/>
      <c r="M158" s="23"/>
      <c r="N158" s="20"/>
      <c r="O158" s="20"/>
      <c r="P158" s="23"/>
      <c r="Q158" s="20"/>
      <c r="R158" s="23"/>
      <c r="S158" s="23"/>
      <c r="T158" s="23">
        <v>300</v>
      </c>
      <c r="U158" s="20">
        <v>100</v>
      </c>
      <c r="V158" s="20"/>
      <c r="W158" s="20"/>
      <c r="X158" s="23"/>
      <c r="Y158" s="20"/>
      <c r="Z158" s="23"/>
      <c r="AA158" s="23"/>
      <c r="AB158" s="23">
        <v>100</v>
      </c>
      <c r="AC158" s="23"/>
      <c r="AD158" s="23"/>
    </row>
    <row r="159" spans="1:30" ht="36" x14ac:dyDescent="0.25">
      <c r="A159" s="21" t="s">
        <v>57</v>
      </c>
      <c r="B159" s="20"/>
      <c r="C159" s="20"/>
      <c r="D159" s="20"/>
      <c r="E159" s="23"/>
      <c r="F159" s="23"/>
      <c r="G159" s="23"/>
      <c r="H159" s="20"/>
      <c r="I159" s="23">
        <v>500</v>
      </c>
      <c r="J159" s="23"/>
      <c r="K159" s="23"/>
      <c r="L159" s="23"/>
      <c r="M159" s="23"/>
      <c r="N159" s="20"/>
      <c r="O159" s="20"/>
      <c r="P159" s="23"/>
      <c r="Q159" s="20"/>
      <c r="R159" s="23"/>
      <c r="S159" s="23"/>
      <c r="T159" s="23"/>
      <c r="U159" s="20"/>
      <c r="V159" s="20"/>
      <c r="W159" s="20"/>
      <c r="X159" s="23"/>
      <c r="Y159" s="20"/>
      <c r="Z159" s="23">
        <v>500</v>
      </c>
      <c r="AA159" s="23"/>
      <c r="AB159" s="23"/>
      <c r="AC159" s="23"/>
      <c r="AD159" s="23"/>
    </row>
    <row r="160" spans="1:30" x14ac:dyDescent="0.25">
      <c r="A160" s="24" t="s">
        <v>46</v>
      </c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</row>
    <row r="161" spans="1:31" x14ac:dyDescent="0.25">
      <c r="A161" s="24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</row>
    <row r="162" spans="1:31" x14ac:dyDescent="0.25">
      <c r="A162" s="25" t="s">
        <v>19</v>
      </c>
      <c r="B162" s="26">
        <f t="shared" ref="B162:AD162" si="14">B157+B158+B159+B160+B161</f>
        <v>1000</v>
      </c>
      <c r="C162" s="26">
        <f t="shared" si="14"/>
        <v>0</v>
      </c>
      <c r="D162" s="26">
        <f t="shared" si="14"/>
        <v>0</v>
      </c>
      <c r="E162" s="26">
        <f t="shared" si="14"/>
        <v>500</v>
      </c>
      <c r="F162" s="26">
        <f t="shared" si="14"/>
        <v>0</v>
      </c>
      <c r="G162" s="26">
        <f t="shared" si="14"/>
        <v>400</v>
      </c>
      <c r="H162" s="26">
        <f t="shared" si="14"/>
        <v>400</v>
      </c>
      <c r="I162" s="26">
        <f t="shared" si="14"/>
        <v>500</v>
      </c>
      <c r="J162" s="26">
        <f t="shared" si="14"/>
        <v>0</v>
      </c>
      <c r="K162" s="26">
        <f t="shared" si="14"/>
        <v>0</v>
      </c>
      <c r="L162" s="26">
        <f t="shared" si="14"/>
        <v>0</v>
      </c>
      <c r="M162" s="26">
        <f t="shared" si="14"/>
        <v>0</v>
      </c>
      <c r="N162" s="26">
        <f t="shared" si="14"/>
        <v>1400</v>
      </c>
      <c r="O162" s="26">
        <f t="shared" si="14"/>
        <v>1472</v>
      </c>
      <c r="P162" s="26">
        <f t="shared" si="14"/>
        <v>0</v>
      </c>
      <c r="Q162" s="26">
        <f t="shared" si="14"/>
        <v>0</v>
      </c>
      <c r="R162" s="26">
        <f t="shared" si="14"/>
        <v>0</v>
      </c>
      <c r="S162" s="26">
        <f t="shared" si="14"/>
        <v>0</v>
      </c>
      <c r="T162" s="26">
        <f t="shared" si="14"/>
        <v>500</v>
      </c>
      <c r="U162" s="26">
        <f t="shared" si="14"/>
        <v>100</v>
      </c>
      <c r="V162" s="26">
        <f t="shared" si="14"/>
        <v>0</v>
      </c>
      <c r="W162" s="26">
        <f t="shared" si="14"/>
        <v>0</v>
      </c>
      <c r="X162" s="26">
        <f t="shared" si="14"/>
        <v>0</v>
      </c>
      <c r="Y162" s="26">
        <f t="shared" si="14"/>
        <v>0</v>
      </c>
      <c r="Z162" s="26">
        <f t="shared" si="14"/>
        <v>500</v>
      </c>
      <c r="AA162" s="26">
        <f t="shared" si="14"/>
        <v>0</v>
      </c>
      <c r="AB162" s="26">
        <f t="shared" si="14"/>
        <v>240</v>
      </c>
      <c r="AC162" s="26">
        <f t="shared" si="14"/>
        <v>0</v>
      </c>
      <c r="AD162" s="26">
        <f t="shared" si="14"/>
        <v>0</v>
      </c>
    </row>
    <row r="163" spans="1:31" x14ac:dyDescent="0.25">
      <c r="A163" s="24" t="s">
        <v>20</v>
      </c>
      <c r="B163" s="23">
        <v>125</v>
      </c>
      <c r="C163" s="23">
        <v>60</v>
      </c>
      <c r="D163" s="23">
        <v>40</v>
      </c>
      <c r="E163" s="23">
        <v>55</v>
      </c>
      <c r="F163" s="23">
        <v>45</v>
      </c>
      <c r="G163" s="23">
        <v>35</v>
      </c>
      <c r="H163" s="23">
        <v>70</v>
      </c>
      <c r="I163" s="23">
        <v>678</v>
      </c>
      <c r="J163" s="23">
        <v>100</v>
      </c>
      <c r="K163" s="23">
        <v>63</v>
      </c>
      <c r="L163" s="23">
        <v>85</v>
      </c>
      <c r="M163" s="23">
        <v>68</v>
      </c>
      <c r="N163" s="23">
        <v>143</v>
      </c>
      <c r="O163" s="23">
        <v>420</v>
      </c>
      <c r="P163" s="23">
        <v>220</v>
      </c>
      <c r="Q163" s="23">
        <v>320</v>
      </c>
      <c r="R163" s="23">
        <v>240</v>
      </c>
      <c r="S163" s="23">
        <v>290</v>
      </c>
      <c r="T163" s="23">
        <v>600</v>
      </c>
      <c r="U163" s="23">
        <v>200</v>
      </c>
      <c r="V163" s="23">
        <v>1200</v>
      </c>
      <c r="W163" s="23">
        <v>145</v>
      </c>
      <c r="X163" s="23">
        <v>180</v>
      </c>
      <c r="Y163" s="23">
        <v>150</v>
      </c>
      <c r="Z163" s="23">
        <v>65</v>
      </c>
      <c r="AA163" s="23">
        <v>56</v>
      </c>
      <c r="AB163" s="23">
        <v>15</v>
      </c>
      <c r="AC163" s="23">
        <v>230</v>
      </c>
      <c r="AD163" s="23"/>
    </row>
    <row r="164" spans="1:31" x14ac:dyDescent="0.25">
      <c r="A164" s="25" t="s">
        <v>21</v>
      </c>
      <c r="B164" s="26">
        <f>B162*B163/1000</f>
        <v>125</v>
      </c>
      <c r="C164" s="26">
        <f t="shared" ref="C164:AD164" si="15">C162*C163/1000</f>
        <v>0</v>
      </c>
      <c r="D164" s="26">
        <f t="shared" si="15"/>
        <v>0</v>
      </c>
      <c r="E164" s="26">
        <f t="shared" si="15"/>
        <v>27.5</v>
      </c>
      <c r="F164" s="26">
        <f t="shared" si="15"/>
        <v>0</v>
      </c>
      <c r="G164" s="26">
        <f t="shared" si="15"/>
        <v>14</v>
      </c>
      <c r="H164" s="26">
        <f t="shared" si="15"/>
        <v>28</v>
      </c>
      <c r="I164" s="26">
        <f t="shared" si="15"/>
        <v>339</v>
      </c>
      <c r="J164" s="26">
        <f t="shared" si="15"/>
        <v>0</v>
      </c>
      <c r="K164" s="26">
        <f t="shared" si="15"/>
        <v>0</v>
      </c>
      <c r="L164" s="26">
        <f t="shared" si="15"/>
        <v>0</v>
      </c>
      <c r="M164" s="26">
        <f t="shared" si="15"/>
        <v>0</v>
      </c>
      <c r="N164" s="26">
        <f t="shared" si="15"/>
        <v>200.2</v>
      </c>
      <c r="O164" s="26">
        <f t="shared" si="15"/>
        <v>618.24</v>
      </c>
      <c r="P164" s="26">
        <f t="shared" si="15"/>
        <v>0</v>
      </c>
      <c r="Q164" s="26">
        <f t="shared" si="15"/>
        <v>0</v>
      </c>
      <c r="R164" s="26">
        <f t="shared" si="15"/>
        <v>0</v>
      </c>
      <c r="S164" s="26">
        <f t="shared" si="15"/>
        <v>0</v>
      </c>
      <c r="T164" s="26">
        <f t="shared" si="15"/>
        <v>300</v>
      </c>
      <c r="U164" s="26">
        <f t="shared" si="15"/>
        <v>20</v>
      </c>
      <c r="V164" s="26">
        <f t="shared" si="15"/>
        <v>0</v>
      </c>
      <c r="W164" s="26">
        <f t="shared" si="15"/>
        <v>0</v>
      </c>
      <c r="X164" s="26">
        <f t="shared" si="15"/>
        <v>0</v>
      </c>
      <c r="Y164" s="26">
        <f t="shared" si="15"/>
        <v>0</v>
      </c>
      <c r="Z164" s="26">
        <f t="shared" si="15"/>
        <v>32.5</v>
      </c>
      <c r="AA164" s="26">
        <f t="shared" si="15"/>
        <v>0</v>
      </c>
      <c r="AB164" s="26">
        <f t="shared" si="15"/>
        <v>3.6</v>
      </c>
      <c r="AC164" s="26">
        <f t="shared" si="15"/>
        <v>0</v>
      </c>
      <c r="AD164" s="26">
        <f t="shared" si="15"/>
        <v>0</v>
      </c>
      <c r="AE164" s="27">
        <f>SUM(B164:AD164)</f>
        <v>1708.04</v>
      </c>
    </row>
    <row r="165" spans="1:31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</row>
    <row r="167" spans="1:31" x14ac:dyDescent="0.25">
      <c r="B167" t="s">
        <v>22</v>
      </c>
      <c r="K167" t="s">
        <v>23</v>
      </c>
    </row>
    <row r="169" spans="1:31" ht="18.75" x14ac:dyDescent="0.25">
      <c r="A169" s="1"/>
      <c r="B169" s="1"/>
      <c r="C169" s="1"/>
      <c r="D169" s="2"/>
      <c r="E169" s="2"/>
      <c r="F169" s="1"/>
      <c r="G169" s="3" t="s">
        <v>0</v>
      </c>
      <c r="H169" s="2"/>
      <c r="I169" s="2"/>
      <c r="J169" s="2"/>
      <c r="K169" s="2"/>
      <c r="L169" s="1"/>
      <c r="M169" s="2"/>
      <c r="N169" s="2"/>
      <c r="O169" s="2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1" ht="9.6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1" ht="7.15" customHeight="1" x14ac:dyDescent="0.25">
      <c r="A171" s="1"/>
      <c r="B171" s="2"/>
      <c r="C171" s="6"/>
      <c r="D171" s="6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1" ht="15.75" x14ac:dyDescent="0.25">
      <c r="A172" s="7" t="s">
        <v>103</v>
      </c>
      <c r="B172" s="8"/>
      <c r="C172" s="2"/>
      <c r="D172" s="2"/>
      <c r="E172" s="2"/>
      <c r="F172" s="1"/>
      <c r="G172" s="2"/>
      <c r="H172" s="2"/>
      <c r="I172" s="2"/>
      <c r="J172" s="2"/>
      <c r="K172" s="2"/>
      <c r="L172" s="2"/>
      <c r="M172" s="1"/>
      <c r="N172" s="1"/>
      <c r="O172" s="2"/>
      <c r="P172" s="1"/>
      <c r="Q172" s="1"/>
      <c r="R172" s="2" t="s">
        <v>1</v>
      </c>
      <c r="S172" s="1"/>
      <c r="T172" s="1"/>
      <c r="U172" s="1"/>
      <c r="V172" s="1"/>
      <c r="W172" s="1"/>
      <c r="X172" s="1"/>
      <c r="Y172" s="1"/>
      <c r="Z172" s="1" t="s">
        <v>2</v>
      </c>
      <c r="AA172" s="1"/>
      <c r="AB172" s="1"/>
      <c r="AC172" s="1"/>
      <c r="AD172" s="1"/>
    </row>
    <row r="173" spans="1:31" x14ac:dyDescent="0.25">
      <c r="A173" s="1" t="s">
        <v>31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9"/>
      <c r="M174" s="2"/>
      <c r="N174" s="2"/>
      <c r="O174" s="2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1" ht="15.75" x14ac:dyDescent="0.25">
      <c r="A175" s="9"/>
      <c r="B175" s="10"/>
      <c r="C175" s="11"/>
      <c r="D175" s="12" t="s">
        <v>3</v>
      </c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4"/>
      <c r="Q175" s="11"/>
      <c r="R175" s="11"/>
      <c r="S175" s="11"/>
      <c r="T175" s="15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</row>
    <row r="176" spans="1:31" ht="18.600000000000001" customHeight="1" x14ac:dyDescent="0.25">
      <c r="A176" s="17"/>
      <c r="B176" s="30" t="s">
        <v>4</v>
      </c>
      <c r="C176" s="31"/>
      <c r="D176" s="31"/>
      <c r="E176" s="31"/>
      <c r="F176" s="31"/>
      <c r="G176" s="31"/>
      <c r="H176" s="31"/>
      <c r="I176" s="31"/>
      <c r="J176" s="31"/>
      <c r="K176" s="31"/>
      <c r="L176" s="31" t="s">
        <v>90</v>
      </c>
      <c r="M176" s="31"/>
      <c r="N176" s="31"/>
      <c r="O176" s="31"/>
      <c r="P176" s="31"/>
      <c r="Q176" s="31"/>
      <c r="R176" s="31"/>
      <c r="S176" s="31"/>
      <c r="T176" s="31"/>
      <c r="U176" s="30" t="s">
        <v>91</v>
      </c>
      <c r="V176" s="31"/>
      <c r="W176" s="31"/>
      <c r="X176" s="31"/>
      <c r="Y176" s="31"/>
      <c r="Z176" s="31"/>
      <c r="AA176" s="31"/>
      <c r="AB176" s="31"/>
      <c r="AC176" s="31"/>
      <c r="AD176" s="31"/>
    </row>
    <row r="177" spans="1:31" ht="84" x14ac:dyDescent="0.25">
      <c r="A177" s="18">
        <v>9</v>
      </c>
      <c r="B177" s="19" t="s">
        <v>5</v>
      </c>
      <c r="C177" s="19" t="s">
        <v>38</v>
      </c>
      <c r="D177" s="19" t="s">
        <v>6</v>
      </c>
      <c r="E177" s="19" t="s">
        <v>39</v>
      </c>
      <c r="F177" s="19" t="s">
        <v>15</v>
      </c>
      <c r="G177" s="19" t="s">
        <v>9</v>
      </c>
      <c r="H177" s="19" t="s">
        <v>10</v>
      </c>
      <c r="I177" s="19" t="s">
        <v>7</v>
      </c>
      <c r="J177" s="19" t="s">
        <v>40</v>
      </c>
      <c r="K177" s="19" t="s">
        <v>41</v>
      </c>
      <c r="L177" s="19" t="s">
        <v>13</v>
      </c>
      <c r="M177" s="20" t="s">
        <v>42</v>
      </c>
      <c r="N177" s="20" t="s">
        <v>28</v>
      </c>
      <c r="O177" s="22" t="s">
        <v>11</v>
      </c>
      <c r="P177" s="20" t="s">
        <v>8</v>
      </c>
      <c r="Q177" s="22" t="s">
        <v>14</v>
      </c>
      <c r="R177" s="20" t="s">
        <v>17</v>
      </c>
      <c r="S177" s="20" t="s">
        <v>16</v>
      </c>
      <c r="T177" s="22" t="s">
        <v>43</v>
      </c>
      <c r="U177" s="20" t="s">
        <v>44</v>
      </c>
      <c r="V177" s="22" t="s">
        <v>18</v>
      </c>
      <c r="W177" s="20" t="s">
        <v>45</v>
      </c>
      <c r="X177" s="22" t="s">
        <v>46</v>
      </c>
      <c r="Y177" s="20" t="s">
        <v>30</v>
      </c>
      <c r="Z177" s="22" t="s">
        <v>47</v>
      </c>
      <c r="AA177" s="20" t="s">
        <v>36</v>
      </c>
      <c r="AB177" s="19" t="s">
        <v>25</v>
      </c>
      <c r="AC177" s="19" t="s">
        <v>48</v>
      </c>
      <c r="AD177" s="19" t="s">
        <v>49</v>
      </c>
    </row>
    <row r="178" spans="1:31" ht="24" x14ac:dyDescent="0.25">
      <c r="A178" s="21" t="s">
        <v>63</v>
      </c>
      <c r="B178" s="20"/>
      <c r="C178" s="20"/>
      <c r="D178" s="20"/>
      <c r="E178" s="23">
        <v>500</v>
      </c>
      <c r="F178" s="23"/>
      <c r="G178" s="23">
        <v>400</v>
      </c>
      <c r="H178" s="20">
        <v>400</v>
      </c>
      <c r="I178" s="23"/>
      <c r="J178" s="23"/>
      <c r="K178" s="23"/>
      <c r="L178" s="23">
        <v>500</v>
      </c>
      <c r="M178" s="20"/>
      <c r="N178" s="20"/>
      <c r="O178" s="20"/>
      <c r="P178" s="23">
        <v>1090</v>
      </c>
      <c r="Q178" s="20"/>
      <c r="R178" s="23">
        <v>100</v>
      </c>
      <c r="S178" s="23"/>
      <c r="T178" s="23">
        <v>200</v>
      </c>
      <c r="U178" s="20"/>
      <c r="V178" s="20"/>
      <c r="W178" s="20"/>
      <c r="X178" s="23"/>
      <c r="Y178" s="20"/>
      <c r="Z178" s="23"/>
      <c r="AA178" s="23"/>
      <c r="AB178" s="23">
        <v>100</v>
      </c>
      <c r="AC178" s="23"/>
      <c r="AD178" s="23"/>
    </row>
    <row r="179" spans="1:31" ht="48" x14ac:dyDescent="0.25">
      <c r="A179" s="21" t="s">
        <v>64</v>
      </c>
      <c r="B179" s="20"/>
      <c r="C179" s="20"/>
      <c r="D179" s="20"/>
      <c r="E179" s="23">
        <v>1500</v>
      </c>
      <c r="F179" s="23"/>
      <c r="G179" s="23">
        <v>200</v>
      </c>
      <c r="H179" s="20"/>
      <c r="I179" s="23"/>
      <c r="J179" s="23"/>
      <c r="K179" s="23"/>
      <c r="L179" s="23"/>
      <c r="M179" s="23"/>
      <c r="N179" s="20"/>
      <c r="O179" s="20">
        <v>1300</v>
      </c>
      <c r="P179" s="23"/>
      <c r="Q179" s="20"/>
      <c r="R179" s="23"/>
      <c r="S179" s="23"/>
      <c r="T179" s="23">
        <v>200</v>
      </c>
      <c r="U179" s="20"/>
      <c r="V179" s="20"/>
      <c r="W179" s="20"/>
      <c r="X179" s="23"/>
      <c r="Y179" s="20"/>
      <c r="Z179" s="23"/>
      <c r="AA179" s="23"/>
      <c r="AB179" s="23">
        <v>80</v>
      </c>
      <c r="AC179" s="23"/>
      <c r="AD179" s="23"/>
    </row>
    <row r="180" spans="1:31" x14ac:dyDescent="0.25">
      <c r="A180" s="21" t="s">
        <v>36</v>
      </c>
      <c r="B180" s="20"/>
      <c r="C180" s="20"/>
      <c r="D180" s="20"/>
      <c r="E180" s="23"/>
      <c r="F180" s="23"/>
      <c r="G180" s="23"/>
      <c r="H180" s="20"/>
      <c r="I180" s="23"/>
      <c r="J180" s="23"/>
      <c r="K180" s="23"/>
      <c r="L180" s="23"/>
      <c r="M180" s="23"/>
      <c r="N180" s="20"/>
      <c r="O180" s="20"/>
      <c r="P180" s="23"/>
      <c r="Q180" s="20"/>
      <c r="R180" s="23"/>
      <c r="S180" s="23"/>
      <c r="T180" s="23"/>
      <c r="U180" s="20"/>
      <c r="V180" s="20"/>
      <c r="W180" s="20"/>
      <c r="X180" s="23"/>
      <c r="Y180" s="20"/>
      <c r="Z180" s="23"/>
      <c r="AA180" s="23">
        <v>1500</v>
      </c>
      <c r="AB180" s="23"/>
      <c r="AC180" s="23"/>
      <c r="AD180" s="23"/>
    </row>
    <row r="181" spans="1:31" x14ac:dyDescent="0.25">
      <c r="A181" s="24" t="s">
        <v>57</v>
      </c>
      <c r="B181" s="23"/>
      <c r="C181" s="23"/>
      <c r="D181" s="23"/>
      <c r="E181" s="23"/>
      <c r="F181" s="23"/>
      <c r="G181" s="23"/>
      <c r="H181" s="23"/>
      <c r="I181" s="23">
        <v>700</v>
      </c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>
        <v>500</v>
      </c>
      <c r="AA181" s="23"/>
      <c r="AB181" s="23"/>
      <c r="AC181" s="23"/>
      <c r="AD181" s="23"/>
    </row>
    <row r="182" spans="1:31" x14ac:dyDescent="0.25">
      <c r="A182" s="24" t="s">
        <v>65</v>
      </c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>
        <v>2000</v>
      </c>
      <c r="X182" s="23"/>
      <c r="Y182" s="23"/>
      <c r="Z182" s="23"/>
      <c r="AA182" s="23"/>
      <c r="AB182" s="23"/>
      <c r="AC182" s="23"/>
      <c r="AD182" s="23"/>
    </row>
    <row r="183" spans="1:31" x14ac:dyDescent="0.25">
      <c r="A183" s="25" t="s">
        <v>19</v>
      </c>
      <c r="B183" s="26">
        <f t="shared" ref="B183:AD183" si="16">B178+B179+B180+B181+B182</f>
        <v>0</v>
      </c>
      <c r="C183" s="26">
        <f t="shared" si="16"/>
        <v>0</v>
      </c>
      <c r="D183" s="26">
        <f t="shared" si="16"/>
        <v>0</v>
      </c>
      <c r="E183" s="26">
        <f t="shared" si="16"/>
        <v>2000</v>
      </c>
      <c r="F183" s="26">
        <f t="shared" si="16"/>
        <v>0</v>
      </c>
      <c r="G183" s="26">
        <f t="shared" si="16"/>
        <v>600</v>
      </c>
      <c r="H183" s="26">
        <f t="shared" si="16"/>
        <v>400</v>
      </c>
      <c r="I183" s="26">
        <f t="shared" si="16"/>
        <v>700</v>
      </c>
      <c r="J183" s="26">
        <f t="shared" si="16"/>
        <v>0</v>
      </c>
      <c r="K183" s="26">
        <f t="shared" si="16"/>
        <v>0</v>
      </c>
      <c r="L183" s="26">
        <f t="shared" si="16"/>
        <v>500</v>
      </c>
      <c r="M183" s="26">
        <f t="shared" si="16"/>
        <v>0</v>
      </c>
      <c r="N183" s="26">
        <f t="shared" si="16"/>
        <v>0</v>
      </c>
      <c r="O183" s="26">
        <f t="shared" si="16"/>
        <v>1300</v>
      </c>
      <c r="P183" s="26">
        <f t="shared" si="16"/>
        <v>1090</v>
      </c>
      <c r="Q183" s="26">
        <f t="shared" si="16"/>
        <v>0</v>
      </c>
      <c r="R183" s="26">
        <f t="shared" si="16"/>
        <v>100</v>
      </c>
      <c r="S183" s="26">
        <f t="shared" si="16"/>
        <v>0</v>
      </c>
      <c r="T183" s="26">
        <f t="shared" si="16"/>
        <v>400</v>
      </c>
      <c r="U183" s="26">
        <f t="shared" si="16"/>
        <v>0</v>
      </c>
      <c r="V183" s="26">
        <f t="shared" si="16"/>
        <v>0</v>
      </c>
      <c r="W183" s="26">
        <f t="shared" si="16"/>
        <v>2000</v>
      </c>
      <c r="X183" s="26">
        <f t="shared" si="16"/>
        <v>0</v>
      </c>
      <c r="Y183" s="26">
        <f t="shared" si="16"/>
        <v>0</v>
      </c>
      <c r="Z183" s="26">
        <f t="shared" si="16"/>
        <v>500</v>
      </c>
      <c r="AA183" s="26">
        <f t="shared" si="16"/>
        <v>1500</v>
      </c>
      <c r="AB183" s="26">
        <f t="shared" si="16"/>
        <v>180</v>
      </c>
      <c r="AC183" s="26">
        <f t="shared" si="16"/>
        <v>0</v>
      </c>
      <c r="AD183" s="26">
        <f t="shared" si="16"/>
        <v>0</v>
      </c>
    </row>
    <row r="184" spans="1:31" x14ac:dyDescent="0.25">
      <c r="A184" s="24" t="s">
        <v>20</v>
      </c>
      <c r="B184" s="23">
        <v>125</v>
      </c>
      <c r="C184" s="23">
        <v>60</v>
      </c>
      <c r="D184" s="23">
        <v>40</v>
      </c>
      <c r="E184" s="23">
        <v>55</v>
      </c>
      <c r="F184" s="23">
        <v>45</v>
      </c>
      <c r="G184" s="23">
        <v>35</v>
      </c>
      <c r="H184" s="23">
        <v>70</v>
      </c>
      <c r="I184" s="23">
        <v>678</v>
      </c>
      <c r="J184" s="23">
        <v>100</v>
      </c>
      <c r="K184" s="23">
        <v>63</v>
      </c>
      <c r="L184" s="23">
        <v>85</v>
      </c>
      <c r="M184" s="23">
        <v>68</v>
      </c>
      <c r="N184" s="23">
        <v>143</v>
      </c>
      <c r="O184" s="23">
        <v>420</v>
      </c>
      <c r="P184" s="23">
        <v>220</v>
      </c>
      <c r="Q184" s="23">
        <v>320</v>
      </c>
      <c r="R184" s="23">
        <v>240</v>
      </c>
      <c r="S184" s="23">
        <v>290</v>
      </c>
      <c r="T184" s="23">
        <v>600</v>
      </c>
      <c r="U184" s="23">
        <v>200</v>
      </c>
      <c r="V184" s="23">
        <v>1200</v>
      </c>
      <c r="W184" s="23">
        <v>145</v>
      </c>
      <c r="X184" s="23">
        <v>180</v>
      </c>
      <c r="Y184" s="23">
        <v>150</v>
      </c>
      <c r="Z184" s="23">
        <v>65</v>
      </c>
      <c r="AA184" s="23">
        <v>56</v>
      </c>
      <c r="AB184" s="23">
        <v>15</v>
      </c>
      <c r="AC184" s="23">
        <v>230</v>
      </c>
      <c r="AD184" s="23"/>
    </row>
    <row r="185" spans="1:31" x14ac:dyDescent="0.25">
      <c r="A185" s="25" t="s">
        <v>21</v>
      </c>
      <c r="B185" s="26">
        <f>B183*B184/1000</f>
        <v>0</v>
      </c>
      <c r="C185" s="26">
        <f t="shared" ref="C185:AD185" si="17">C183*C184/1000</f>
        <v>0</v>
      </c>
      <c r="D185" s="26">
        <f t="shared" si="17"/>
        <v>0</v>
      </c>
      <c r="E185" s="26">
        <f t="shared" si="17"/>
        <v>110</v>
      </c>
      <c r="F185" s="26">
        <f t="shared" si="17"/>
        <v>0</v>
      </c>
      <c r="G185" s="26">
        <f t="shared" si="17"/>
        <v>21</v>
      </c>
      <c r="H185" s="26">
        <f t="shared" si="17"/>
        <v>28</v>
      </c>
      <c r="I185" s="26">
        <f t="shared" si="17"/>
        <v>474.6</v>
      </c>
      <c r="J185" s="26">
        <f t="shared" si="17"/>
        <v>0</v>
      </c>
      <c r="K185" s="26">
        <f t="shared" si="17"/>
        <v>0</v>
      </c>
      <c r="L185" s="26">
        <f t="shared" si="17"/>
        <v>42.5</v>
      </c>
      <c r="M185" s="26">
        <f t="shared" si="17"/>
        <v>0</v>
      </c>
      <c r="N185" s="26">
        <f t="shared" si="17"/>
        <v>0</v>
      </c>
      <c r="O185" s="26">
        <f t="shared" si="17"/>
        <v>546</v>
      </c>
      <c r="P185" s="26">
        <f t="shared" si="17"/>
        <v>239.8</v>
      </c>
      <c r="Q185" s="26">
        <f t="shared" si="17"/>
        <v>0</v>
      </c>
      <c r="R185" s="26">
        <f t="shared" si="17"/>
        <v>24</v>
      </c>
      <c r="S185" s="26">
        <f t="shared" si="17"/>
        <v>0</v>
      </c>
      <c r="T185" s="26">
        <f t="shared" si="17"/>
        <v>240</v>
      </c>
      <c r="U185" s="26">
        <f t="shared" si="17"/>
        <v>0</v>
      </c>
      <c r="V185" s="26">
        <f t="shared" si="17"/>
        <v>0</v>
      </c>
      <c r="W185" s="26">
        <f t="shared" si="17"/>
        <v>290</v>
      </c>
      <c r="X185" s="26">
        <f t="shared" si="17"/>
        <v>0</v>
      </c>
      <c r="Y185" s="26">
        <f t="shared" si="17"/>
        <v>0</v>
      </c>
      <c r="Z185" s="26">
        <f t="shared" si="17"/>
        <v>32.5</v>
      </c>
      <c r="AA185" s="26">
        <f t="shared" si="17"/>
        <v>84</v>
      </c>
      <c r="AB185" s="26">
        <f t="shared" si="17"/>
        <v>2.7</v>
      </c>
      <c r="AC185" s="26">
        <f t="shared" si="17"/>
        <v>0</v>
      </c>
      <c r="AD185" s="26">
        <f t="shared" si="17"/>
        <v>0</v>
      </c>
      <c r="AE185" s="27">
        <f>SUM(B185:AD185)</f>
        <v>2135.0999999999995</v>
      </c>
    </row>
    <row r="186" spans="1:31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</row>
    <row r="188" spans="1:31" x14ac:dyDescent="0.25">
      <c r="B188" t="s">
        <v>22</v>
      </c>
      <c r="K188" t="s">
        <v>23</v>
      </c>
    </row>
    <row r="190" spans="1:31" ht="18.75" x14ac:dyDescent="0.25">
      <c r="A190" s="1"/>
      <c r="B190" s="1"/>
      <c r="C190" s="1"/>
      <c r="D190" s="2"/>
      <c r="E190" s="2"/>
      <c r="F190" s="1"/>
      <c r="G190" s="3" t="s">
        <v>0</v>
      </c>
      <c r="H190" s="2"/>
      <c r="I190" s="2"/>
      <c r="J190" s="2"/>
      <c r="K190" s="2"/>
      <c r="L190" s="1"/>
      <c r="M190" s="2"/>
      <c r="N190" s="2"/>
      <c r="O190" s="2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1" ht="15.75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1" x14ac:dyDescent="0.25">
      <c r="A192" s="1"/>
      <c r="B192" s="2"/>
      <c r="C192" s="6"/>
      <c r="D192" s="6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1" ht="15.75" x14ac:dyDescent="0.25">
      <c r="A193" s="7" t="s">
        <v>104</v>
      </c>
      <c r="B193" s="8"/>
      <c r="C193" s="2"/>
      <c r="D193" s="2"/>
      <c r="E193" s="2"/>
      <c r="F193" s="1"/>
      <c r="G193" s="2"/>
      <c r="H193" s="2"/>
      <c r="I193" s="2"/>
      <c r="J193" s="2"/>
      <c r="K193" s="2"/>
      <c r="L193" s="2"/>
      <c r="M193" s="1"/>
      <c r="N193" s="1"/>
      <c r="O193" s="2"/>
      <c r="P193" s="1"/>
      <c r="Q193" s="1"/>
      <c r="R193" s="2" t="s">
        <v>1</v>
      </c>
      <c r="S193" s="1"/>
      <c r="T193" s="1"/>
      <c r="U193" s="1"/>
      <c r="V193" s="1"/>
      <c r="W193" s="1"/>
      <c r="X193" s="1"/>
      <c r="Y193" s="1"/>
      <c r="Z193" s="1" t="s">
        <v>2</v>
      </c>
      <c r="AA193" s="1"/>
      <c r="AB193" s="1"/>
      <c r="AC193" s="1"/>
      <c r="AD193" s="1"/>
    </row>
    <row r="194" spans="1:31" x14ac:dyDescent="0.25">
      <c r="A194" s="1" t="s">
        <v>32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9"/>
      <c r="M195" s="2"/>
      <c r="N195" s="2"/>
      <c r="O195" s="2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1" ht="15.75" x14ac:dyDescent="0.25">
      <c r="A196" s="9"/>
      <c r="B196" s="10"/>
      <c r="C196" s="11"/>
      <c r="D196" s="12" t="s">
        <v>3</v>
      </c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4"/>
      <c r="Q196" s="11"/>
      <c r="R196" s="11"/>
      <c r="S196" s="11"/>
      <c r="T196" s="15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</row>
    <row r="197" spans="1:31" x14ac:dyDescent="0.25">
      <c r="A197" s="17"/>
      <c r="B197" s="30" t="s">
        <v>4</v>
      </c>
      <c r="C197" s="31"/>
      <c r="D197" s="31"/>
      <c r="E197" s="31"/>
      <c r="F197" s="31"/>
      <c r="G197" s="31"/>
      <c r="H197" s="31"/>
      <c r="I197" s="31"/>
      <c r="J197" s="31"/>
      <c r="K197" s="31"/>
      <c r="L197" s="31" t="s">
        <v>90</v>
      </c>
      <c r="M197" s="31"/>
      <c r="N197" s="31"/>
      <c r="O197" s="31"/>
      <c r="P197" s="31"/>
      <c r="Q197" s="31"/>
      <c r="R197" s="31"/>
      <c r="S197" s="31"/>
      <c r="T197" s="31"/>
      <c r="U197" s="30" t="s">
        <v>91</v>
      </c>
      <c r="V197" s="31"/>
      <c r="W197" s="31"/>
      <c r="X197" s="31"/>
      <c r="Y197" s="31"/>
      <c r="Z197" s="31"/>
      <c r="AA197" s="31"/>
      <c r="AB197" s="31"/>
      <c r="AC197" s="31"/>
      <c r="AD197" s="31"/>
    </row>
    <row r="198" spans="1:31" ht="84" x14ac:dyDescent="0.25">
      <c r="A198" s="18">
        <v>10</v>
      </c>
      <c r="B198" s="19" t="s">
        <v>5</v>
      </c>
      <c r="C198" s="19" t="s">
        <v>38</v>
      </c>
      <c r="D198" s="19" t="s">
        <v>6</v>
      </c>
      <c r="E198" s="19" t="s">
        <v>39</v>
      </c>
      <c r="F198" s="19" t="s">
        <v>15</v>
      </c>
      <c r="G198" s="19" t="s">
        <v>9</v>
      </c>
      <c r="H198" s="19" t="s">
        <v>10</v>
      </c>
      <c r="I198" s="19" t="s">
        <v>7</v>
      </c>
      <c r="J198" s="19" t="s">
        <v>40</v>
      </c>
      <c r="K198" s="19" t="s">
        <v>41</v>
      </c>
      <c r="L198" s="19" t="s">
        <v>13</v>
      </c>
      <c r="M198" s="20" t="s">
        <v>42</v>
      </c>
      <c r="N198" s="20" t="s">
        <v>28</v>
      </c>
      <c r="O198" s="22" t="s">
        <v>11</v>
      </c>
      <c r="P198" s="20" t="s">
        <v>8</v>
      </c>
      <c r="Q198" s="22" t="s">
        <v>14</v>
      </c>
      <c r="R198" s="20" t="s">
        <v>17</v>
      </c>
      <c r="S198" s="20" t="s">
        <v>16</v>
      </c>
      <c r="T198" s="22" t="s">
        <v>43</v>
      </c>
      <c r="U198" s="20" t="s">
        <v>44</v>
      </c>
      <c r="V198" s="22" t="s">
        <v>18</v>
      </c>
      <c r="W198" s="20" t="s">
        <v>45</v>
      </c>
      <c r="X198" s="22" t="s">
        <v>46</v>
      </c>
      <c r="Y198" s="20" t="s">
        <v>30</v>
      </c>
      <c r="Z198" s="22" t="s">
        <v>47</v>
      </c>
      <c r="AA198" s="20" t="s">
        <v>36</v>
      </c>
      <c r="AB198" s="19" t="s">
        <v>25</v>
      </c>
      <c r="AC198" s="19" t="s">
        <v>48</v>
      </c>
      <c r="AD198" s="19" t="s">
        <v>49</v>
      </c>
    </row>
    <row r="199" spans="1:31" ht="24" x14ac:dyDescent="0.25">
      <c r="A199" s="21" t="s">
        <v>67</v>
      </c>
      <c r="B199" s="20"/>
      <c r="C199" s="20"/>
      <c r="D199" s="20"/>
      <c r="E199" s="23"/>
      <c r="F199" s="23"/>
      <c r="G199" s="23"/>
      <c r="H199" s="20"/>
      <c r="I199" s="23"/>
      <c r="J199" s="23">
        <v>3000</v>
      </c>
      <c r="K199" s="23">
        <v>500</v>
      </c>
      <c r="L199" s="23">
        <v>500</v>
      </c>
      <c r="M199" s="20"/>
      <c r="N199" s="20"/>
      <c r="O199" s="20"/>
      <c r="P199" s="23"/>
      <c r="Q199" s="20"/>
      <c r="R199" s="23"/>
      <c r="S199" s="23"/>
      <c r="T199" s="23">
        <v>300</v>
      </c>
      <c r="U199" s="20"/>
      <c r="V199" s="20"/>
      <c r="W199" s="20"/>
      <c r="X199" s="23"/>
      <c r="Y199" s="20"/>
      <c r="Z199" s="23">
        <v>200</v>
      </c>
      <c r="AA199" s="23"/>
      <c r="AB199" s="23">
        <v>100</v>
      </c>
      <c r="AC199" s="23"/>
      <c r="AD199" s="23"/>
    </row>
    <row r="200" spans="1:31" ht="24" x14ac:dyDescent="0.25">
      <c r="A200" s="21" t="s">
        <v>68</v>
      </c>
      <c r="B200" s="20"/>
      <c r="C200" s="20"/>
      <c r="D200" s="20"/>
      <c r="E200" s="23"/>
      <c r="F200" s="23"/>
      <c r="G200" s="23">
        <v>400</v>
      </c>
      <c r="H200" s="20">
        <v>500</v>
      </c>
      <c r="I200" s="23"/>
      <c r="J200" s="23"/>
      <c r="K200" s="23"/>
      <c r="L200" s="23"/>
      <c r="M200" s="23">
        <v>2500</v>
      </c>
      <c r="N200" s="20"/>
      <c r="O200" s="20"/>
      <c r="P200" s="23">
        <v>1500</v>
      </c>
      <c r="Q200" s="20"/>
      <c r="R200" s="23"/>
      <c r="S200" s="23"/>
      <c r="T200" s="23">
        <v>300</v>
      </c>
      <c r="U200" s="20">
        <v>100</v>
      </c>
      <c r="V200" s="20"/>
      <c r="W200" s="20"/>
      <c r="X200" s="23"/>
      <c r="Y200" s="20"/>
      <c r="Z200" s="23"/>
      <c r="AA200" s="23"/>
      <c r="AB200" s="23">
        <v>100</v>
      </c>
      <c r="AC200" s="23"/>
      <c r="AD200" s="23"/>
    </row>
    <row r="201" spans="1:31" x14ac:dyDescent="0.25">
      <c r="A201" s="21" t="s">
        <v>36</v>
      </c>
      <c r="B201" s="20"/>
      <c r="C201" s="20"/>
      <c r="D201" s="20"/>
      <c r="E201" s="23"/>
      <c r="F201" s="23"/>
      <c r="G201" s="23"/>
      <c r="H201" s="20"/>
      <c r="I201" s="23"/>
      <c r="J201" s="23"/>
      <c r="K201" s="23"/>
      <c r="L201" s="23"/>
      <c r="M201" s="23"/>
      <c r="N201" s="20"/>
      <c r="O201" s="20"/>
      <c r="P201" s="23"/>
      <c r="Q201" s="20"/>
      <c r="R201" s="23"/>
      <c r="S201" s="23"/>
      <c r="T201" s="23"/>
      <c r="U201" s="20"/>
      <c r="V201" s="20"/>
      <c r="W201" s="20"/>
      <c r="X201" s="23"/>
      <c r="Y201" s="20"/>
      <c r="Z201" s="23"/>
      <c r="AA201" s="23">
        <v>1500</v>
      </c>
      <c r="AB201" s="23"/>
      <c r="AC201" s="23"/>
      <c r="AD201" s="23"/>
    </row>
    <row r="202" spans="1:31" x14ac:dyDescent="0.25">
      <c r="A202" s="24" t="s">
        <v>57</v>
      </c>
      <c r="B202" s="23"/>
      <c r="C202" s="23"/>
      <c r="D202" s="23"/>
      <c r="E202" s="23"/>
      <c r="F202" s="23"/>
      <c r="G202" s="23"/>
      <c r="H202" s="23"/>
      <c r="I202" s="23">
        <v>700</v>
      </c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>
        <v>500</v>
      </c>
      <c r="AA202" s="23"/>
      <c r="AB202" s="23"/>
      <c r="AC202" s="23"/>
      <c r="AD202" s="23"/>
    </row>
    <row r="203" spans="1:31" x14ac:dyDescent="0.25">
      <c r="A203" s="24" t="s">
        <v>65</v>
      </c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>
        <v>1550</v>
      </c>
      <c r="X203" s="23"/>
      <c r="Y203" s="23"/>
      <c r="Z203" s="23"/>
      <c r="AA203" s="23"/>
      <c r="AB203" s="23"/>
      <c r="AC203" s="23"/>
      <c r="AD203" s="23"/>
    </row>
    <row r="204" spans="1:31" x14ac:dyDescent="0.25">
      <c r="A204" s="25" t="s">
        <v>19</v>
      </c>
      <c r="B204" s="26">
        <f t="shared" ref="B204:AD204" si="18">B199+B200+B201+B202+B203</f>
        <v>0</v>
      </c>
      <c r="C204" s="26">
        <f t="shared" si="18"/>
        <v>0</v>
      </c>
      <c r="D204" s="26">
        <f t="shared" si="18"/>
        <v>0</v>
      </c>
      <c r="E204" s="26">
        <f t="shared" si="18"/>
        <v>0</v>
      </c>
      <c r="F204" s="26">
        <f t="shared" si="18"/>
        <v>0</v>
      </c>
      <c r="G204" s="26">
        <f t="shared" si="18"/>
        <v>400</v>
      </c>
      <c r="H204" s="26">
        <f t="shared" si="18"/>
        <v>500</v>
      </c>
      <c r="I204" s="26">
        <f t="shared" si="18"/>
        <v>700</v>
      </c>
      <c r="J204" s="26">
        <f t="shared" si="18"/>
        <v>3000</v>
      </c>
      <c r="K204" s="26">
        <f t="shared" si="18"/>
        <v>500</v>
      </c>
      <c r="L204" s="26">
        <f t="shared" si="18"/>
        <v>500</v>
      </c>
      <c r="M204" s="26">
        <f t="shared" si="18"/>
        <v>2500</v>
      </c>
      <c r="N204" s="26">
        <f t="shared" si="18"/>
        <v>0</v>
      </c>
      <c r="O204" s="26">
        <f t="shared" si="18"/>
        <v>0</v>
      </c>
      <c r="P204" s="26">
        <f t="shared" si="18"/>
        <v>1500</v>
      </c>
      <c r="Q204" s="26">
        <f t="shared" si="18"/>
        <v>0</v>
      </c>
      <c r="R204" s="26">
        <f t="shared" si="18"/>
        <v>0</v>
      </c>
      <c r="S204" s="26">
        <f t="shared" si="18"/>
        <v>0</v>
      </c>
      <c r="T204" s="26">
        <f t="shared" si="18"/>
        <v>600</v>
      </c>
      <c r="U204" s="26">
        <f t="shared" si="18"/>
        <v>100</v>
      </c>
      <c r="V204" s="26">
        <f t="shared" si="18"/>
        <v>0</v>
      </c>
      <c r="W204" s="26">
        <f t="shared" si="18"/>
        <v>1550</v>
      </c>
      <c r="X204" s="26">
        <f t="shared" si="18"/>
        <v>0</v>
      </c>
      <c r="Y204" s="26">
        <f t="shared" si="18"/>
        <v>0</v>
      </c>
      <c r="Z204" s="26">
        <f t="shared" si="18"/>
        <v>700</v>
      </c>
      <c r="AA204" s="26">
        <f t="shared" si="18"/>
        <v>1500</v>
      </c>
      <c r="AB204" s="26">
        <f t="shared" si="18"/>
        <v>200</v>
      </c>
      <c r="AC204" s="26">
        <f t="shared" si="18"/>
        <v>0</v>
      </c>
      <c r="AD204" s="26">
        <f t="shared" si="18"/>
        <v>0</v>
      </c>
    </row>
    <row r="205" spans="1:31" x14ac:dyDescent="0.25">
      <c r="A205" s="24" t="s">
        <v>20</v>
      </c>
      <c r="B205" s="23">
        <v>125</v>
      </c>
      <c r="C205" s="23">
        <v>60</v>
      </c>
      <c r="D205" s="23">
        <v>40</v>
      </c>
      <c r="E205" s="23">
        <v>55</v>
      </c>
      <c r="F205" s="23">
        <v>45</v>
      </c>
      <c r="G205" s="23">
        <v>35</v>
      </c>
      <c r="H205" s="23">
        <v>70</v>
      </c>
      <c r="I205" s="23">
        <v>678</v>
      </c>
      <c r="J205" s="23">
        <v>100</v>
      </c>
      <c r="K205" s="23">
        <v>63</v>
      </c>
      <c r="L205" s="23">
        <v>85</v>
      </c>
      <c r="M205" s="23">
        <v>68</v>
      </c>
      <c r="N205" s="23">
        <v>143</v>
      </c>
      <c r="O205" s="23">
        <v>420</v>
      </c>
      <c r="P205" s="23">
        <v>220</v>
      </c>
      <c r="Q205" s="23">
        <v>320</v>
      </c>
      <c r="R205" s="23">
        <v>240</v>
      </c>
      <c r="S205" s="23">
        <v>290</v>
      </c>
      <c r="T205" s="23">
        <v>600</v>
      </c>
      <c r="U205" s="23">
        <v>200</v>
      </c>
      <c r="V205" s="23">
        <v>1200</v>
      </c>
      <c r="W205" s="23">
        <v>145</v>
      </c>
      <c r="X205" s="23">
        <v>180</v>
      </c>
      <c r="Y205" s="23">
        <v>150</v>
      </c>
      <c r="Z205" s="23">
        <v>65</v>
      </c>
      <c r="AA205" s="23">
        <v>56</v>
      </c>
      <c r="AB205" s="23">
        <v>15</v>
      </c>
      <c r="AC205" s="23">
        <v>230</v>
      </c>
      <c r="AD205" s="23"/>
    </row>
    <row r="206" spans="1:31" x14ac:dyDescent="0.25">
      <c r="A206" s="25" t="s">
        <v>21</v>
      </c>
      <c r="B206" s="26">
        <f>B204*B205/1000</f>
        <v>0</v>
      </c>
      <c r="C206" s="26">
        <f t="shared" ref="C206:AD206" si="19">C204*C205/1000</f>
        <v>0</v>
      </c>
      <c r="D206" s="26">
        <f t="shared" si="19"/>
        <v>0</v>
      </c>
      <c r="E206" s="26">
        <f t="shared" si="19"/>
        <v>0</v>
      </c>
      <c r="F206" s="26">
        <f t="shared" si="19"/>
        <v>0</v>
      </c>
      <c r="G206" s="26">
        <f t="shared" si="19"/>
        <v>14</v>
      </c>
      <c r="H206" s="26">
        <f t="shared" si="19"/>
        <v>35</v>
      </c>
      <c r="I206" s="26">
        <f t="shared" si="19"/>
        <v>474.6</v>
      </c>
      <c r="J206" s="26">
        <f t="shared" si="19"/>
        <v>300</v>
      </c>
      <c r="K206" s="26">
        <f t="shared" si="19"/>
        <v>31.5</v>
      </c>
      <c r="L206" s="26">
        <f t="shared" si="19"/>
        <v>42.5</v>
      </c>
      <c r="M206" s="26">
        <f t="shared" si="19"/>
        <v>170</v>
      </c>
      <c r="N206" s="26">
        <f t="shared" si="19"/>
        <v>0</v>
      </c>
      <c r="O206" s="26">
        <f t="shared" si="19"/>
        <v>0</v>
      </c>
      <c r="P206" s="26">
        <f t="shared" si="19"/>
        <v>330</v>
      </c>
      <c r="Q206" s="26">
        <f t="shared" si="19"/>
        <v>0</v>
      </c>
      <c r="R206" s="26">
        <f t="shared" si="19"/>
        <v>0</v>
      </c>
      <c r="S206" s="26">
        <f t="shared" si="19"/>
        <v>0</v>
      </c>
      <c r="T206" s="26">
        <f t="shared" si="19"/>
        <v>360</v>
      </c>
      <c r="U206" s="26">
        <f t="shared" si="19"/>
        <v>20</v>
      </c>
      <c r="V206" s="26">
        <f t="shared" si="19"/>
        <v>0</v>
      </c>
      <c r="W206" s="26">
        <f t="shared" si="19"/>
        <v>224.75</v>
      </c>
      <c r="X206" s="26">
        <f t="shared" si="19"/>
        <v>0</v>
      </c>
      <c r="Y206" s="26">
        <f t="shared" si="19"/>
        <v>0</v>
      </c>
      <c r="Z206" s="26">
        <f t="shared" si="19"/>
        <v>45.5</v>
      </c>
      <c r="AA206" s="26">
        <f t="shared" si="19"/>
        <v>84</v>
      </c>
      <c r="AB206" s="26">
        <f t="shared" si="19"/>
        <v>3</v>
      </c>
      <c r="AC206" s="26">
        <f t="shared" si="19"/>
        <v>0</v>
      </c>
      <c r="AD206" s="26">
        <f t="shared" si="19"/>
        <v>0</v>
      </c>
      <c r="AE206" s="27">
        <f>SUM(B206:AD206)</f>
        <v>2134.85</v>
      </c>
    </row>
    <row r="207" spans="1:31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</row>
    <row r="209" spans="1:30" x14ac:dyDescent="0.25">
      <c r="B209" t="s">
        <v>22</v>
      </c>
      <c r="K209" t="s">
        <v>23</v>
      </c>
    </row>
    <row r="211" spans="1:30" ht="18.75" x14ac:dyDescent="0.25">
      <c r="A211" s="1"/>
      <c r="B211" s="1"/>
      <c r="C211" s="1"/>
      <c r="D211" s="2"/>
      <c r="E211" s="2"/>
      <c r="F211" s="1"/>
      <c r="G211" s="3" t="s">
        <v>0</v>
      </c>
      <c r="H211" s="2"/>
      <c r="I211" s="2"/>
      <c r="J211" s="2"/>
      <c r="K211" s="2"/>
      <c r="L211" s="1"/>
      <c r="M211" s="2"/>
      <c r="N211" s="2"/>
      <c r="O211" s="2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5.75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5">
      <c r="A213" s="1"/>
      <c r="B213" s="2"/>
      <c r="C213" s="6"/>
      <c r="D213" s="6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5.75" x14ac:dyDescent="0.25">
      <c r="A214" s="7" t="s">
        <v>105</v>
      </c>
      <c r="B214" s="8"/>
      <c r="C214" s="2"/>
      <c r="D214" s="2"/>
      <c r="E214" s="2"/>
      <c r="F214" s="1"/>
      <c r="G214" s="2"/>
      <c r="H214" s="2"/>
      <c r="I214" s="2"/>
      <c r="J214" s="2"/>
      <c r="K214" s="2"/>
      <c r="L214" s="2"/>
      <c r="M214" s="1"/>
      <c r="N214" s="1"/>
      <c r="O214" s="2"/>
      <c r="P214" s="1"/>
      <c r="Q214" s="1"/>
      <c r="R214" s="2" t="s">
        <v>1</v>
      </c>
      <c r="S214" s="1"/>
      <c r="T214" s="1"/>
      <c r="U214" s="1"/>
      <c r="V214" s="1"/>
      <c r="W214" s="1"/>
      <c r="X214" s="1"/>
      <c r="Y214" s="1"/>
      <c r="Z214" s="1" t="s">
        <v>2</v>
      </c>
      <c r="AA214" s="1"/>
      <c r="AB214" s="1"/>
      <c r="AC214" s="1"/>
      <c r="AD214" s="1"/>
    </row>
    <row r="215" spans="1:30" x14ac:dyDescent="0.25">
      <c r="A215" s="1" t="s">
        <v>33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9"/>
      <c r="M216" s="2"/>
      <c r="N216" s="2"/>
      <c r="O216" s="2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5.75" x14ac:dyDescent="0.25">
      <c r="A217" s="9"/>
      <c r="B217" s="10"/>
      <c r="C217" s="11"/>
      <c r="D217" s="12" t="s">
        <v>3</v>
      </c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4"/>
      <c r="Q217" s="11"/>
      <c r="R217" s="11"/>
      <c r="S217" s="11"/>
      <c r="T217" s="15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</row>
    <row r="218" spans="1:30" x14ac:dyDescent="0.25">
      <c r="A218" s="17"/>
      <c r="B218" s="30" t="s">
        <v>4</v>
      </c>
      <c r="C218" s="31"/>
      <c r="D218" s="31"/>
      <c r="E218" s="31"/>
      <c r="F218" s="31"/>
      <c r="G218" s="31"/>
      <c r="H218" s="31"/>
      <c r="I218" s="31"/>
      <c r="J218" s="31"/>
      <c r="K218" s="31"/>
      <c r="L218" s="31" t="s">
        <v>90</v>
      </c>
      <c r="M218" s="31"/>
      <c r="N218" s="31"/>
      <c r="O218" s="31"/>
      <c r="P218" s="31"/>
      <c r="Q218" s="31"/>
      <c r="R218" s="31"/>
      <c r="S218" s="31"/>
      <c r="T218" s="31"/>
      <c r="U218" s="30" t="s">
        <v>91</v>
      </c>
      <c r="V218" s="31"/>
      <c r="W218" s="31"/>
      <c r="X218" s="31"/>
      <c r="Y218" s="31"/>
      <c r="Z218" s="31"/>
      <c r="AA218" s="31"/>
      <c r="AB218" s="31"/>
      <c r="AC218" s="31"/>
      <c r="AD218" s="31"/>
    </row>
    <row r="219" spans="1:30" ht="84" x14ac:dyDescent="0.25">
      <c r="A219" s="18">
        <v>11</v>
      </c>
      <c r="B219" s="19" t="s">
        <v>5</v>
      </c>
      <c r="C219" s="19" t="s">
        <v>38</v>
      </c>
      <c r="D219" s="19" t="s">
        <v>6</v>
      </c>
      <c r="E219" s="19" t="s">
        <v>39</v>
      </c>
      <c r="F219" s="19" t="s">
        <v>15</v>
      </c>
      <c r="G219" s="19" t="s">
        <v>9</v>
      </c>
      <c r="H219" s="19" t="s">
        <v>10</v>
      </c>
      <c r="I219" s="19" t="s">
        <v>7</v>
      </c>
      <c r="J219" s="19" t="s">
        <v>40</v>
      </c>
      <c r="K219" s="19" t="s">
        <v>41</v>
      </c>
      <c r="L219" s="19" t="s">
        <v>13</v>
      </c>
      <c r="M219" s="20" t="s">
        <v>42</v>
      </c>
      <c r="N219" s="20" t="s">
        <v>28</v>
      </c>
      <c r="O219" s="22" t="s">
        <v>11</v>
      </c>
      <c r="P219" s="20" t="s">
        <v>8</v>
      </c>
      <c r="Q219" s="22" t="s">
        <v>14</v>
      </c>
      <c r="R219" s="20" t="s">
        <v>17</v>
      </c>
      <c r="S219" s="20" t="s">
        <v>16</v>
      </c>
      <c r="T219" s="22" t="s">
        <v>43</v>
      </c>
      <c r="U219" s="20" t="s">
        <v>44</v>
      </c>
      <c r="V219" s="22" t="s">
        <v>18</v>
      </c>
      <c r="W219" s="20" t="s">
        <v>45</v>
      </c>
      <c r="X219" s="22" t="s">
        <v>46</v>
      </c>
      <c r="Y219" s="20" t="s">
        <v>30</v>
      </c>
      <c r="Z219" s="22" t="s">
        <v>47</v>
      </c>
      <c r="AA219" s="20" t="s">
        <v>36</v>
      </c>
      <c r="AB219" s="19" t="s">
        <v>25</v>
      </c>
      <c r="AC219" s="19" t="s">
        <v>48</v>
      </c>
      <c r="AD219" s="19" t="s">
        <v>49</v>
      </c>
    </row>
    <row r="220" spans="1:30" x14ac:dyDescent="0.25">
      <c r="A220" s="21" t="s">
        <v>50</v>
      </c>
      <c r="B220" s="20"/>
      <c r="C220" s="20"/>
      <c r="D220" s="20">
        <v>1500</v>
      </c>
      <c r="E220" s="23">
        <v>500</v>
      </c>
      <c r="F220" s="23">
        <v>300</v>
      </c>
      <c r="G220" s="23">
        <v>300</v>
      </c>
      <c r="H220" s="20">
        <v>300</v>
      </c>
      <c r="I220" s="23"/>
      <c r="J220" s="23"/>
      <c r="K220" s="23"/>
      <c r="L220" s="23"/>
      <c r="M220" s="20"/>
      <c r="N220" s="20"/>
      <c r="O220" s="20">
        <v>1300</v>
      </c>
      <c r="P220" s="23"/>
      <c r="Q220" s="20"/>
      <c r="R220" s="23">
        <v>100</v>
      </c>
      <c r="S220" s="23">
        <v>300</v>
      </c>
      <c r="T220" s="23">
        <v>200</v>
      </c>
      <c r="U220" s="20"/>
      <c r="V220" s="20"/>
      <c r="W220" s="20"/>
      <c r="X220" s="23"/>
      <c r="Y220" s="20"/>
      <c r="Z220" s="23"/>
      <c r="AA220" s="23"/>
      <c r="AB220" s="23">
        <v>100</v>
      </c>
      <c r="AC220" s="23"/>
      <c r="AD220" s="23"/>
    </row>
    <row r="221" spans="1:30" ht="36" x14ac:dyDescent="0.25">
      <c r="A221" s="21" t="s">
        <v>51</v>
      </c>
      <c r="B221" s="20"/>
      <c r="C221" s="20"/>
      <c r="D221" s="20"/>
      <c r="E221" s="23"/>
      <c r="F221" s="23"/>
      <c r="G221" s="23">
        <v>200</v>
      </c>
      <c r="H221" s="20"/>
      <c r="I221" s="23"/>
      <c r="J221" s="23"/>
      <c r="K221" s="23">
        <v>2500</v>
      </c>
      <c r="L221" s="23"/>
      <c r="M221" s="23"/>
      <c r="N221" s="20"/>
      <c r="O221" s="20"/>
      <c r="P221" s="23">
        <v>1000</v>
      </c>
      <c r="Q221" s="20"/>
      <c r="R221" s="23"/>
      <c r="S221" s="23"/>
      <c r="T221" s="23">
        <v>150</v>
      </c>
      <c r="U221" s="20">
        <v>100</v>
      </c>
      <c r="V221" s="20"/>
      <c r="W221" s="20"/>
      <c r="X221" s="23"/>
      <c r="Y221" s="20"/>
      <c r="Z221" s="23"/>
      <c r="AA221" s="23"/>
      <c r="AB221" s="23">
        <v>100</v>
      </c>
      <c r="AC221" s="23"/>
      <c r="AD221" s="23"/>
    </row>
    <row r="222" spans="1:30" x14ac:dyDescent="0.25">
      <c r="A222" s="21" t="s">
        <v>36</v>
      </c>
      <c r="B222" s="20"/>
      <c r="C222" s="20"/>
      <c r="D222" s="20"/>
      <c r="E222" s="23"/>
      <c r="F222" s="23"/>
      <c r="G222" s="23"/>
      <c r="H222" s="20"/>
      <c r="I222" s="23"/>
      <c r="J222" s="23"/>
      <c r="K222" s="23"/>
      <c r="L222" s="23"/>
      <c r="M222" s="23"/>
      <c r="N222" s="20"/>
      <c r="O222" s="20"/>
      <c r="P222" s="23"/>
      <c r="Q222" s="20"/>
      <c r="R222" s="23"/>
      <c r="S222" s="23"/>
      <c r="T222" s="23"/>
      <c r="U222" s="20"/>
      <c r="V222" s="20"/>
      <c r="W222" s="20"/>
      <c r="X222" s="23"/>
      <c r="Y222" s="20"/>
      <c r="Z222" s="23"/>
      <c r="AA222" s="23">
        <v>1500</v>
      </c>
      <c r="AB222" s="23"/>
      <c r="AC222" s="23"/>
      <c r="AD222" s="23"/>
    </row>
    <row r="223" spans="1:30" x14ac:dyDescent="0.25">
      <c r="A223" s="24" t="s">
        <v>57</v>
      </c>
      <c r="B223" s="23"/>
      <c r="C223" s="23"/>
      <c r="D223" s="23"/>
      <c r="E223" s="23"/>
      <c r="F223" s="23"/>
      <c r="G223" s="23"/>
      <c r="H223" s="23"/>
      <c r="I223" s="23">
        <v>600</v>
      </c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>
        <v>300</v>
      </c>
      <c r="AA223" s="23"/>
      <c r="AB223" s="23"/>
      <c r="AC223" s="23"/>
      <c r="AD223" s="23"/>
    </row>
    <row r="224" spans="1:30" x14ac:dyDescent="0.25">
      <c r="A224" s="24" t="s">
        <v>29</v>
      </c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>
        <v>1500</v>
      </c>
      <c r="X224" s="23"/>
      <c r="Y224" s="23"/>
      <c r="Z224" s="23"/>
      <c r="AA224" s="23"/>
      <c r="AB224" s="23"/>
      <c r="AC224" s="23"/>
      <c r="AD224" s="23"/>
    </row>
    <row r="225" spans="1:31" x14ac:dyDescent="0.25">
      <c r="A225" s="25" t="s">
        <v>19</v>
      </c>
      <c r="B225" s="26">
        <f t="shared" ref="B225:AD225" si="20">B220+B221+B222+B223+B224</f>
        <v>0</v>
      </c>
      <c r="C225" s="26">
        <f t="shared" si="20"/>
        <v>0</v>
      </c>
      <c r="D225" s="26">
        <f t="shared" si="20"/>
        <v>1500</v>
      </c>
      <c r="E225" s="26">
        <f t="shared" si="20"/>
        <v>500</v>
      </c>
      <c r="F225" s="26">
        <f t="shared" si="20"/>
        <v>300</v>
      </c>
      <c r="G225" s="26">
        <f t="shared" si="20"/>
        <v>500</v>
      </c>
      <c r="H225" s="26">
        <f t="shared" si="20"/>
        <v>300</v>
      </c>
      <c r="I225" s="26">
        <f t="shared" si="20"/>
        <v>600</v>
      </c>
      <c r="J225" s="26">
        <f t="shared" si="20"/>
        <v>0</v>
      </c>
      <c r="K225" s="26">
        <f t="shared" si="20"/>
        <v>2500</v>
      </c>
      <c r="L225" s="26">
        <f t="shared" si="20"/>
        <v>0</v>
      </c>
      <c r="M225" s="26">
        <f t="shared" si="20"/>
        <v>0</v>
      </c>
      <c r="N225" s="26">
        <f t="shared" si="20"/>
        <v>0</v>
      </c>
      <c r="O225" s="26">
        <f t="shared" si="20"/>
        <v>1300</v>
      </c>
      <c r="P225" s="26">
        <f t="shared" si="20"/>
        <v>1000</v>
      </c>
      <c r="Q225" s="26">
        <f t="shared" si="20"/>
        <v>0</v>
      </c>
      <c r="R225" s="26">
        <f t="shared" si="20"/>
        <v>100</v>
      </c>
      <c r="S225" s="26">
        <f t="shared" si="20"/>
        <v>300</v>
      </c>
      <c r="T225" s="26">
        <f t="shared" si="20"/>
        <v>350</v>
      </c>
      <c r="U225" s="26">
        <f t="shared" si="20"/>
        <v>100</v>
      </c>
      <c r="V225" s="26">
        <f t="shared" si="20"/>
        <v>0</v>
      </c>
      <c r="W225" s="26">
        <f t="shared" si="20"/>
        <v>1500</v>
      </c>
      <c r="X225" s="26">
        <f t="shared" si="20"/>
        <v>0</v>
      </c>
      <c r="Y225" s="26">
        <f t="shared" si="20"/>
        <v>0</v>
      </c>
      <c r="Z225" s="26">
        <f t="shared" si="20"/>
        <v>300</v>
      </c>
      <c r="AA225" s="26">
        <f t="shared" si="20"/>
        <v>1500</v>
      </c>
      <c r="AB225" s="26">
        <f t="shared" si="20"/>
        <v>200</v>
      </c>
      <c r="AC225" s="26">
        <f t="shared" si="20"/>
        <v>0</v>
      </c>
      <c r="AD225" s="26">
        <f t="shared" si="20"/>
        <v>0</v>
      </c>
    </row>
    <row r="226" spans="1:31" x14ac:dyDescent="0.25">
      <c r="A226" s="24" t="s">
        <v>20</v>
      </c>
      <c r="B226" s="23">
        <v>125</v>
      </c>
      <c r="C226" s="23">
        <v>60</v>
      </c>
      <c r="D226" s="23">
        <v>40</v>
      </c>
      <c r="E226" s="23">
        <v>55</v>
      </c>
      <c r="F226" s="23">
        <v>45</v>
      </c>
      <c r="G226" s="23">
        <v>35</v>
      </c>
      <c r="H226" s="23">
        <v>70</v>
      </c>
      <c r="I226" s="23">
        <v>678</v>
      </c>
      <c r="J226" s="23">
        <v>100</v>
      </c>
      <c r="K226" s="23">
        <v>63</v>
      </c>
      <c r="L226" s="23">
        <v>85</v>
      </c>
      <c r="M226" s="23">
        <v>68</v>
      </c>
      <c r="N226" s="23">
        <v>143</v>
      </c>
      <c r="O226" s="23">
        <v>420</v>
      </c>
      <c r="P226" s="23">
        <v>220</v>
      </c>
      <c r="Q226" s="23">
        <v>320</v>
      </c>
      <c r="R226" s="23">
        <v>240</v>
      </c>
      <c r="S226" s="23">
        <v>290</v>
      </c>
      <c r="T226" s="23">
        <v>600</v>
      </c>
      <c r="U226" s="23">
        <v>200</v>
      </c>
      <c r="V226" s="23">
        <v>1200</v>
      </c>
      <c r="W226" s="23">
        <v>145</v>
      </c>
      <c r="X226" s="23">
        <v>180</v>
      </c>
      <c r="Y226" s="23">
        <v>150</v>
      </c>
      <c r="Z226" s="23">
        <v>65</v>
      </c>
      <c r="AA226" s="23">
        <v>56</v>
      </c>
      <c r="AB226" s="23">
        <v>15</v>
      </c>
      <c r="AC226" s="23">
        <v>230</v>
      </c>
      <c r="AD226" s="23"/>
    </row>
    <row r="227" spans="1:31" x14ac:dyDescent="0.25">
      <c r="A227" s="25" t="s">
        <v>21</v>
      </c>
      <c r="B227" s="26">
        <f>B225*B226/1000</f>
        <v>0</v>
      </c>
      <c r="C227" s="26">
        <f t="shared" ref="C227:AD227" si="21">C225*C226/1000</f>
        <v>0</v>
      </c>
      <c r="D227" s="26">
        <f t="shared" si="21"/>
        <v>60</v>
      </c>
      <c r="E227" s="26">
        <f t="shared" si="21"/>
        <v>27.5</v>
      </c>
      <c r="F227" s="26">
        <f t="shared" si="21"/>
        <v>13.5</v>
      </c>
      <c r="G227" s="26">
        <f t="shared" si="21"/>
        <v>17.5</v>
      </c>
      <c r="H227" s="26">
        <f t="shared" si="21"/>
        <v>21</v>
      </c>
      <c r="I227" s="26">
        <f t="shared" si="21"/>
        <v>406.8</v>
      </c>
      <c r="J227" s="26">
        <f t="shared" si="21"/>
        <v>0</v>
      </c>
      <c r="K227" s="26">
        <f t="shared" si="21"/>
        <v>157.5</v>
      </c>
      <c r="L227" s="26">
        <f t="shared" si="21"/>
        <v>0</v>
      </c>
      <c r="M227" s="26">
        <f t="shared" si="21"/>
        <v>0</v>
      </c>
      <c r="N227" s="26">
        <f t="shared" si="21"/>
        <v>0</v>
      </c>
      <c r="O227" s="26">
        <f t="shared" si="21"/>
        <v>546</v>
      </c>
      <c r="P227" s="26">
        <f t="shared" si="21"/>
        <v>220</v>
      </c>
      <c r="Q227" s="26">
        <f t="shared" si="21"/>
        <v>0</v>
      </c>
      <c r="R227" s="26">
        <f t="shared" si="21"/>
        <v>24</v>
      </c>
      <c r="S227" s="26">
        <f t="shared" si="21"/>
        <v>87</v>
      </c>
      <c r="T227" s="26">
        <f t="shared" si="21"/>
        <v>210</v>
      </c>
      <c r="U227" s="26">
        <f t="shared" si="21"/>
        <v>20</v>
      </c>
      <c r="V227" s="26">
        <f t="shared" si="21"/>
        <v>0</v>
      </c>
      <c r="W227" s="26">
        <f t="shared" si="21"/>
        <v>217.5</v>
      </c>
      <c r="X227" s="26">
        <f t="shared" si="21"/>
        <v>0</v>
      </c>
      <c r="Y227" s="26">
        <f t="shared" si="21"/>
        <v>0</v>
      </c>
      <c r="Z227" s="26">
        <f t="shared" si="21"/>
        <v>19.5</v>
      </c>
      <c r="AA227" s="26">
        <f t="shared" si="21"/>
        <v>84</v>
      </c>
      <c r="AB227" s="26">
        <f t="shared" si="21"/>
        <v>3</v>
      </c>
      <c r="AC227" s="26">
        <f t="shared" si="21"/>
        <v>0</v>
      </c>
      <c r="AD227" s="26">
        <f t="shared" si="21"/>
        <v>0</v>
      </c>
      <c r="AE227" s="27">
        <f>SUM(B227:AD227)</f>
        <v>2134.8000000000002</v>
      </c>
    </row>
    <row r="228" spans="1:31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</row>
    <row r="230" spans="1:31" x14ac:dyDescent="0.25">
      <c r="B230" t="s">
        <v>22</v>
      </c>
      <c r="K230" t="s">
        <v>23</v>
      </c>
    </row>
    <row r="232" spans="1:31" ht="18.75" x14ac:dyDescent="0.25">
      <c r="A232" s="1"/>
      <c r="B232" s="1"/>
      <c r="C232" s="1"/>
      <c r="D232" s="2"/>
      <c r="E232" s="2"/>
      <c r="F232" s="1"/>
      <c r="G232" s="3" t="s">
        <v>0</v>
      </c>
      <c r="H232" s="2"/>
      <c r="I232" s="2"/>
      <c r="J232" s="2"/>
      <c r="K232" s="2"/>
      <c r="L232" s="1"/>
      <c r="M232" s="2"/>
      <c r="N232" s="2"/>
      <c r="O232" s="2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1" ht="15.75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1" x14ac:dyDescent="0.25">
      <c r="A234" s="1"/>
      <c r="B234" s="2"/>
      <c r="C234" s="6"/>
      <c r="D234" s="6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1" ht="15.75" x14ac:dyDescent="0.25">
      <c r="A235" s="7" t="s">
        <v>106</v>
      </c>
      <c r="B235" s="8"/>
      <c r="C235" s="2"/>
      <c r="D235" s="2"/>
      <c r="E235" s="2"/>
      <c r="F235" s="1"/>
      <c r="G235" s="2"/>
      <c r="H235" s="2"/>
      <c r="I235" s="2"/>
      <c r="J235" s="2"/>
      <c r="K235" s="2"/>
      <c r="L235" s="2"/>
      <c r="M235" s="1"/>
      <c r="N235" s="1"/>
      <c r="O235" s="2"/>
      <c r="P235" s="1"/>
      <c r="Q235" s="1"/>
      <c r="R235" s="2" t="s">
        <v>1</v>
      </c>
      <c r="S235" s="1"/>
      <c r="T235" s="1"/>
      <c r="U235" s="1"/>
      <c r="V235" s="1"/>
      <c r="W235" s="1"/>
      <c r="X235" s="1"/>
      <c r="Y235" s="1"/>
      <c r="Z235" s="1" t="s">
        <v>2</v>
      </c>
      <c r="AA235" s="1"/>
      <c r="AB235" s="1"/>
      <c r="AC235" s="1"/>
      <c r="AD235" s="1"/>
    </row>
    <row r="236" spans="1:31" x14ac:dyDescent="0.25">
      <c r="A236" s="1" t="s">
        <v>34</v>
      </c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9"/>
      <c r="M237" s="2"/>
      <c r="N237" s="2"/>
      <c r="O237" s="2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1" ht="15.75" x14ac:dyDescent="0.25">
      <c r="A238" s="9"/>
      <c r="B238" s="10"/>
      <c r="C238" s="11"/>
      <c r="D238" s="12" t="s">
        <v>3</v>
      </c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4"/>
      <c r="Q238" s="11"/>
      <c r="R238" s="11"/>
      <c r="S238" s="11"/>
      <c r="T238" s="15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</row>
    <row r="239" spans="1:31" ht="19.149999999999999" customHeight="1" x14ac:dyDescent="0.25">
      <c r="A239" s="17"/>
      <c r="B239" s="30" t="s">
        <v>4</v>
      </c>
      <c r="C239" s="31"/>
      <c r="D239" s="31"/>
      <c r="E239" s="31"/>
      <c r="F239" s="31"/>
      <c r="G239" s="31"/>
      <c r="H239" s="31"/>
      <c r="I239" s="31"/>
      <c r="J239" s="31"/>
      <c r="K239" s="31"/>
      <c r="L239" s="31" t="s">
        <v>90</v>
      </c>
      <c r="M239" s="31"/>
      <c r="N239" s="31"/>
      <c r="O239" s="31"/>
      <c r="P239" s="31"/>
      <c r="Q239" s="31"/>
      <c r="R239" s="31"/>
      <c r="S239" s="31"/>
      <c r="T239" s="31"/>
      <c r="U239" s="30" t="s">
        <v>91</v>
      </c>
      <c r="V239" s="31"/>
      <c r="W239" s="31"/>
      <c r="X239" s="31"/>
      <c r="Y239" s="31"/>
      <c r="Z239" s="31"/>
      <c r="AA239" s="31"/>
      <c r="AB239" s="31"/>
      <c r="AC239" s="31"/>
      <c r="AD239" s="31"/>
    </row>
    <row r="240" spans="1:31" ht="84" x14ac:dyDescent="0.25">
      <c r="A240" s="18">
        <v>12</v>
      </c>
      <c r="B240" s="19" t="s">
        <v>5</v>
      </c>
      <c r="C240" s="19" t="s">
        <v>38</v>
      </c>
      <c r="D240" s="19" t="s">
        <v>6</v>
      </c>
      <c r="E240" s="19" t="s">
        <v>39</v>
      </c>
      <c r="F240" s="19" t="s">
        <v>15</v>
      </c>
      <c r="G240" s="19" t="s">
        <v>9</v>
      </c>
      <c r="H240" s="19" t="s">
        <v>10</v>
      </c>
      <c r="I240" s="19" t="s">
        <v>7</v>
      </c>
      <c r="J240" s="19" t="s">
        <v>40</v>
      </c>
      <c r="K240" s="19" t="s">
        <v>41</v>
      </c>
      <c r="L240" s="19" t="s">
        <v>13</v>
      </c>
      <c r="M240" s="20" t="s">
        <v>42</v>
      </c>
      <c r="N240" s="20" t="s">
        <v>28</v>
      </c>
      <c r="O240" s="22" t="s">
        <v>11</v>
      </c>
      <c r="P240" s="20" t="s">
        <v>8</v>
      </c>
      <c r="Q240" s="22" t="s">
        <v>14</v>
      </c>
      <c r="R240" s="20" t="s">
        <v>17</v>
      </c>
      <c r="S240" s="20" t="s">
        <v>16</v>
      </c>
      <c r="T240" s="22" t="s">
        <v>43</v>
      </c>
      <c r="U240" s="20" t="s">
        <v>44</v>
      </c>
      <c r="V240" s="22" t="s">
        <v>18</v>
      </c>
      <c r="W240" s="20" t="s">
        <v>45</v>
      </c>
      <c r="X240" s="22" t="s">
        <v>46</v>
      </c>
      <c r="Y240" s="20" t="s">
        <v>30</v>
      </c>
      <c r="Z240" s="22" t="s">
        <v>47</v>
      </c>
      <c r="AA240" s="20" t="s">
        <v>36</v>
      </c>
      <c r="AB240" s="19" t="s">
        <v>25</v>
      </c>
      <c r="AC240" s="19" t="s">
        <v>48</v>
      </c>
      <c r="AD240" s="19" t="s">
        <v>49</v>
      </c>
    </row>
    <row r="241" spans="1:31" ht="24" x14ac:dyDescent="0.25">
      <c r="A241" s="21" t="s">
        <v>54</v>
      </c>
      <c r="B241" s="20"/>
      <c r="C241" s="20"/>
      <c r="D241" s="20"/>
      <c r="E241" s="23">
        <v>500</v>
      </c>
      <c r="F241" s="23"/>
      <c r="G241" s="23">
        <v>300</v>
      </c>
      <c r="H241" s="20">
        <v>300</v>
      </c>
      <c r="I241" s="23"/>
      <c r="J241" s="23"/>
      <c r="K241" s="23">
        <v>500</v>
      </c>
      <c r="L241" s="23">
        <v>100</v>
      </c>
      <c r="M241" s="20"/>
      <c r="N241" s="20"/>
      <c r="O241" s="20"/>
      <c r="P241" s="23">
        <v>1500</v>
      </c>
      <c r="Q241" s="20"/>
      <c r="R241" s="23">
        <v>200</v>
      </c>
      <c r="S241" s="23"/>
      <c r="T241" s="23">
        <v>200</v>
      </c>
      <c r="U241" s="20">
        <v>100</v>
      </c>
      <c r="V241" s="20"/>
      <c r="W241" s="20"/>
      <c r="X241" s="23"/>
      <c r="Y241" s="20"/>
      <c r="Z241" s="23"/>
      <c r="AA241" s="23"/>
      <c r="AB241" s="23">
        <v>100</v>
      </c>
      <c r="AC241" s="23"/>
      <c r="AD241" s="23"/>
    </row>
    <row r="242" spans="1:31" ht="36" x14ac:dyDescent="0.25">
      <c r="A242" s="21" t="s">
        <v>37</v>
      </c>
      <c r="B242" s="20"/>
      <c r="C242" s="20"/>
      <c r="D242" s="20"/>
      <c r="E242" s="23">
        <v>2000</v>
      </c>
      <c r="F242" s="23"/>
      <c r="G242" s="23">
        <v>200</v>
      </c>
      <c r="H242" s="20"/>
      <c r="I242" s="23"/>
      <c r="J242" s="23"/>
      <c r="K242" s="23"/>
      <c r="L242" s="23"/>
      <c r="M242" s="23"/>
      <c r="N242" s="20"/>
      <c r="O242" s="20"/>
      <c r="P242" s="23"/>
      <c r="Q242" s="20"/>
      <c r="R242" s="23"/>
      <c r="S242" s="23"/>
      <c r="T242" s="23">
        <v>281</v>
      </c>
      <c r="U242" s="20"/>
      <c r="V242" s="20"/>
      <c r="W242" s="20"/>
      <c r="X242" s="23"/>
      <c r="Y242" s="20"/>
      <c r="Z242" s="23"/>
      <c r="AA242" s="23"/>
      <c r="AB242" s="23">
        <v>100</v>
      </c>
      <c r="AC242" s="23"/>
      <c r="AD242" s="23"/>
    </row>
    <row r="243" spans="1:31" x14ac:dyDescent="0.25">
      <c r="A243" s="21" t="s">
        <v>36</v>
      </c>
      <c r="B243" s="20"/>
      <c r="C243" s="20"/>
      <c r="D243" s="20"/>
      <c r="E243" s="23"/>
      <c r="F243" s="23"/>
      <c r="G243" s="23"/>
      <c r="H243" s="20"/>
      <c r="I243" s="23"/>
      <c r="J243" s="23"/>
      <c r="K243" s="23"/>
      <c r="L243" s="23"/>
      <c r="M243" s="23"/>
      <c r="N243" s="20"/>
      <c r="O243" s="20"/>
      <c r="P243" s="23"/>
      <c r="Q243" s="20"/>
      <c r="R243" s="23"/>
      <c r="S243" s="23"/>
      <c r="T243" s="23"/>
      <c r="U243" s="20"/>
      <c r="V243" s="20"/>
      <c r="W243" s="20"/>
      <c r="X243" s="23"/>
      <c r="Y243" s="20"/>
      <c r="Z243" s="23"/>
      <c r="AA243" s="23">
        <v>1500</v>
      </c>
      <c r="AB243" s="23"/>
      <c r="AC243" s="23"/>
      <c r="AD243" s="23"/>
    </row>
    <row r="244" spans="1:31" x14ac:dyDescent="0.25">
      <c r="A244" s="24" t="s">
        <v>94</v>
      </c>
      <c r="B244" s="23"/>
      <c r="C244" s="23"/>
      <c r="D244" s="23"/>
      <c r="E244" s="23"/>
      <c r="F244" s="23"/>
      <c r="G244" s="23"/>
      <c r="H244" s="23"/>
      <c r="I244" s="23">
        <v>500</v>
      </c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>
        <v>300</v>
      </c>
      <c r="AA244" s="23"/>
      <c r="AB244" s="23"/>
      <c r="AC244" s="23"/>
      <c r="AD244" s="23"/>
    </row>
    <row r="245" spans="1:31" x14ac:dyDescent="0.25">
      <c r="A245" s="24" t="s">
        <v>12</v>
      </c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>
        <v>3420</v>
      </c>
      <c r="AD245" s="23"/>
    </row>
    <row r="246" spans="1:31" x14ac:dyDescent="0.25">
      <c r="A246" s="25" t="s">
        <v>19</v>
      </c>
      <c r="B246" s="26">
        <f t="shared" ref="B246:AD246" si="22">B241+B242+B243+B244+B245</f>
        <v>0</v>
      </c>
      <c r="C246" s="26">
        <f t="shared" si="22"/>
        <v>0</v>
      </c>
      <c r="D246" s="26">
        <f t="shared" si="22"/>
        <v>0</v>
      </c>
      <c r="E246" s="26">
        <f t="shared" si="22"/>
        <v>2500</v>
      </c>
      <c r="F246" s="26">
        <f t="shared" si="22"/>
        <v>0</v>
      </c>
      <c r="G246" s="26">
        <f t="shared" si="22"/>
        <v>500</v>
      </c>
      <c r="H246" s="26">
        <f t="shared" si="22"/>
        <v>300</v>
      </c>
      <c r="I246" s="26">
        <f t="shared" si="22"/>
        <v>500</v>
      </c>
      <c r="J246" s="26">
        <f t="shared" si="22"/>
        <v>0</v>
      </c>
      <c r="K246" s="26">
        <f t="shared" si="22"/>
        <v>500</v>
      </c>
      <c r="L246" s="26">
        <f t="shared" si="22"/>
        <v>100</v>
      </c>
      <c r="M246" s="26">
        <f t="shared" si="22"/>
        <v>0</v>
      </c>
      <c r="N246" s="26">
        <f t="shared" si="22"/>
        <v>0</v>
      </c>
      <c r="O246" s="26">
        <f t="shared" si="22"/>
        <v>0</v>
      </c>
      <c r="P246" s="26">
        <f t="shared" si="22"/>
        <v>1500</v>
      </c>
      <c r="Q246" s="26">
        <f t="shared" si="22"/>
        <v>0</v>
      </c>
      <c r="R246" s="26">
        <f t="shared" si="22"/>
        <v>200</v>
      </c>
      <c r="S246" s="26">
        <f t="shared" si="22"/>
        <v>0</v>
      </c>
      <c r="T246" s="26">
        <f t="shared" si="22"/>
        <v>481</v>
      </c>
      <c r="U246" s="26">
        <f t="shared" si="22"/>
        <v>100</v>
      </c>
      <c r="V246" s="26">
        <f t="shared" si="22"/>
        <v>0</v>
      </c>
      <c r="W246" s="26">
        <f t="shared" si="22"/>
        <v>0</v>
      </c>
      <c r="X246" s="26">
        <f t="shared" si="22"/>
        <v>0</v>
      </c>
      <c r="Y246" s="26">
        <f t="shared" si="22"/>
        <v>0</v>
      </c>
      <c r="Z246" s="26">
        <f t="shared" si="22"/>
        <v>300</v>
      </c>
      <c r="AA246" s="26">
        <f t="shared" si="22"/>
        <v>1500</v>
      </c>
      <c r="AB246" s="26">
        <f t="shared" si="22"/>
        <v>200</v>
      </c>
      <c r="AC246" s="26">
        <f t="shared" si="22"/>
        <v>3420</v>
      </c>
      <c r="AD246" s="26">
        <f t="shared" si="22"/>
        <v>0</v>
      </c>
    </row>
    <row r="247" spans="1:31" x14ac:dyDescent="0.25">
      <c r="A247" s="24" t="s">
        <v>20</v>
      </c>
      <c r="B247" s="23">
        <v>125</v>
      </c>
      <c r="C247" s="23">
        <v>60</v>
      </c>
      <c r="D247" s="23">
        <v>40</v>
      </c>
      <c r="E247" s="23">
        <v>55</v>
      </c>
      <c r="F247" s="23">
        <v>45</v>
      </c>
      <c r="G247" s="23">
        <v>35</v>
      </c>
      <c r="H247" s="23">
        <v>70</v>
      </c>
      <c r="I247" s="23">
        <v>678</v>
      </c>
      <c r="J247" s="23">
        <v>100</v>
      </c>
      <c r="K247" s="23">
        <v>63</v>
      </c>
      <c r="L247" s="23">
        <v>85</v>
      </c>
      <c r="M247" s="23">
        <v>68</v>
      </c>
      <c r="N247" s="23">
        <v>143</v>
      </c>
      <c r="O247" s="23">
        <v>420</v>
      </c>
      <c r="P247" s="23">
        <v>220</v>
      </c>
      <c r="Q247" s="23">
        <v>320</v>
      </c>
      <c r="R247" s="23">
        <v>240</v>
      </c>
      <c r="S247" s="23">
        <v>290</v>
      </c>
      <c r="T247" s="23">
        <v>600</v>
      </c>
      <c r="U247" s="23">
        <v>200</v>
      </c>
      <c r="V247" s="23">
        <v>1200</v>
      </c>
      <c r="W247" s="23">
        <v>145</v>
      </c>
      <c r="X247" s="23">
        <v>180</v>
      </c>
      <c r="Y247" s="23">
        <v>150</v>
      </c>
      <c r="Z247" s="23">
        <v>65</v>
      </c>
      <c r="AA247" s="23">
        <v>56</v>
      </c>
      <c r="AB247" s="23">
        <v>15</v>
      </c>
      <c r="AC247" s="23">
        <v>230</v>
      </c>
      <c r="AD247" s="23"/>
    </row>
    <row r="248" spans="1:31" x14ac:dyDescent="0.25">
      <c r="A248" s="25" t="s">
        <v>21</v>
      </c>
      <c r="B248" s="26">
        <f>B246*B247/1000</f>
        <v>0</v>
      </c>
      <c r="C248" s="26">
        <f t="shared" ref="C248:AD248" si="23">C246*C247/1000</f>
        <v>0</v>
      </c>
      <c r="D248" s="26">
        <f t="shared" si="23"/>
        <v>0</v>
      </c>
      <c r="E248" s="26">
        <f t="shared" si="23"/>
        <v>137.5</v>
      </c>
      <c r="F248" s="26">
        <f t="shared" si="23"/>
        <v>0</v>
      </c>
      <c r="G248" s="26">
        <f t="shared" si="23"/>
        <v>17.5</v>
      </c>
      <c r="H248" s="26">
        <f t="shared" si="23"/>
        <v>21</v>
      </c>
      <c r="I248" s="26">
        <f t="shared" si="23"/>
        <v>339</v>
      </c>
      <c r="J248" s="26">
        <f t="shared" si="23"/>
        <v>0</v>
      </c>
      <c r="K248" s="26">
        <f t="shared" si="23"/>
        <v>31.5</v>
      </c>
      <c r="L248" s="26">
        <f t="shared" si="23"/>
        <v>8.5</v>
      </c>
      <c r="M248" s="26">
        <f t="shared" si="23"/>
        <v>0</v>
      </c>
      <c r="N248" s="26">
        <f t="shared" si="23"/>
        <v>0</v>
      </c>
      <c r="O248" s="26">
        <f t="shared" si="23"/>
        <v>0</v>
      </c>
      <c r="P248" s="26">
        <f t="shared" si="23"/>
        <v>330</v>
      </c>
      <c r="Q248" s="26">
        <f t="shared" si="23"/>
        <v>0</v>
      </c>
      <c r="R248" s="26">
        <f t="shared" si="23"/>
        <v>48</v>
      </c>
      <c r="S248" s="26">
        <f t="shared" si="23"/>
        <v>0</v>
      </c>
      <c r="T248" s="26">
        <f t="shared" si="23"/>
        <v>288.60000000000002</v>
      </c>
      <c r="U248" s="26">
        <f t="shared" si="23"/>
        <v>20</v>
      </c>
      <c r="V248" s="26">
        <f t="shared" si="23"/>
        <v>0</v>
      </c>
      <c r="W248" s="26">
        <f t="shared" si="23"/>
        <v>0</v>
      </c>
      <c r="X248" s="26">
        <f t="shared" si="23"/>
        <v>0</v>
      </c>
      <c r="Y248" s="26">
        <f t="shared" si="23"/>
        <v>0</v>
      </c>
      <c r="Z248" s="26">
        <f t="shared" si="23"/>
        <v>19.5</v>
      </c>
      <c r="AA248" s="26">
        <f t="shared" si="23"/>
        <v>84</v>
      </c>
      <c r="AB248" s="26">
        <f t="shared" si="23"/>
        <v>3</v>
      </c>
      <c r="AC248" s="26">
        <f t="shared" si="23"/>
        <v>786.6</v>
      </c>
      <c r="AD248" s="26">
        <f t="shared" si="23"/>
        <v>0</v>
      </c>
      <c r="AE248" s="27">
        <f>SUM(B248:AD248)</f>
        <v>2134.6999999999998</v>
      </c>
    </row>
    <row r="249" spans="1:31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</row>
    <row r="251" spans="1:31" x14ac:dyDescent="0.25">
      <c r="B251" t="s">
        <v>22</v>
      </c>
      <c r="K251" t="s">
        <v>23</v>
      </c>
    </row>
    <row r="253" spans="1:31" ht="18.75" x14ac:dyDescent="0.25">
      <c r="A253" s="1"/>
      <c r="B253" s="1"/>
      <c r="C253" s="1"/>
      <c r="D253" s="2"/>
      <c r="E253" s="2"/>
      <c r="F253" s="1"/>
      <c r="G253" s="3" t="s">
        <v>0</v>
      </c>
      <c r="H253" s="2"/>
      <c r="I253" s="2"/>
      <c r="J253" s="2"/>
      <c r="K253" s="2"/>
      <c r="L253" s="1"/>
      <c r="M253" s="2"/>
      <c r="N253" s="2"/>
      <c r="O253" s="2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1" ht="6.6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1" ht="8.4499999999999993" customHeight="1" x14ac:dyDescent="0.25">
      <c r="A255" s="1"/>
      <c r="B255" s="2"/>
      <c r="C255" s="6"/>
      <c r="D255" s="6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1" ht="15.75" x14ac:dyDescent="0.25">
      <c r="A256" s="7" t="s">
        <v>107</v>
      </c>
      <c r="B256" s="8"/>
      <c r="C256" s="2"/>
      <c r="D256" s="2"/>
      <c r="E256" s="2"/>
      <c r="F256" s="1"/>
      <c r="G256" s="2"/>
      <c r="H256" s="2"/>
      <c r="I256" s="2"/>
      <c r="J256" s="2"/>
      <c r="K256" s="2"/>
      <c r="L256" s="2"/>
      <c r="M256" s="1"/>
      <c r="N256" s="1"/>
      <c r="O256" s="2"/>
      <c r="P256" s="1"/>
      <c r="Q256" s="1"/>
      <c r="R256" s="2" t="s">
        <v>1</v>
      </c>
      <c r="S256" s="1"/>
      <c r="T256" s="1"/>
      <c r="U256" s="1"/>
      <c r="V256" s="1"/>
      <c r="W256" s="1"/>
      <c r="X256" s="1"/>
      <c r="Y256" s="1"/>
      <c r="Z256" s="1" t="s">
        <v>2</v>
      </c>
      <c r="AA256" s="1"/>
      <c r="AB256" s="1"/>
      <c r="AC256" s="1"/>
      <c r="AD256" s="1"/>
    </row>
    <row r="257" spans="1:31" x14ac:dyDescent="0.25">
      <c r="A257" s="1" t="s">
        <v>35</v>
      </c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9"/>
      <c r="M258" s="2"/>
      <c r="N258" s="2"/>
      <c r="O258" s="2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1" ht="15.75" x14ac:dyDescent="0.25">
      <c r="A259" s="9"/>
      <c r="B259" s="10"/>
      <c r="C259" s="11"/>
      <c r="D259" s="12" t="s">
        <v>3</v>
      </c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4"/>
      <c r="Q259" s="11"/>
      <c r="R259" s="11"/>
      <c r="S259" s="11"/>
      <c r="T259" s="15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</row>
    <row r="260" spans="1:31" x14ac:dyDescent="0.25">
      <c r="A260" s="17"/>
      <c r="B260" s="30" t="s">
        <v>4</v>
      </c>
      <c r="C260" s="31"/>
      <c r="D260" s="31"/>
      <c r="E260" s="31"/>
      <c r="F260" s="31"/>
      <c r="G260" s="31"/>
      <c r="H260" s="31"/>
      <c r="I260" s="31"/>
      <c r="J260" s="31"/>
      <c r="K260" s="31"/>
      <c r="L260" s="31" t="s">
        <v>90</v>
      </c>
      <c r="M260" s="31"/>
      <c r="N260" s="31"/>
      <c r="O260" s="31"/>
      <c r="P260" s="31"/>
      <c r="Q260" s="31"/>
      <c r="R260" s="31"/>
      <c r="S260" s="31"/>
      <c r="T260" s="31"/>
      <c r="U260" s="30" t="s">
        <v>91</v>
      </c>
      <c r="V260" s="31"/>
      <c r="W260" s="31"/>
      <c r="X260" s="31"/>
      <c r="Y260" s="31"/>
      <c r="Z260" s="31"/>
      <c r="AA260" s="31"/>
      <c r="AB260" s="31"/>
      <c r="AC260" s="31"/>
      <c r="AD260" s="31"/>
    </row>
    <row r="261" spans="1:31" ht="84" x14ac:dyDescent="0.25">
      <c r="A261" s="18">
        <v>13</v>
      </c>
      <c r="B261" s="19" t="s">
        <v>5</v>
      </c>
      <c r="C261" s="19" t="s">
        <v>38</v>
      </c>
      <c r="D261" s="19" t="s">
        <v>6</v>
      </c>
      <c r="E261" s="19" t="s">
        <v>39</v>
      </c>
      <c r="F261" s="19" t="s">
        <v>15</v>
      </c>
      <c r="G261" s="19" t="s">
        <v>9</v>
      </c>
      <c r="H261" s="19" t="s">
        <v>10</v>
      </c>
      <c r="I261" s="19" t="s">
        <v>7</v>
      </c>
      <c r="J261" s="19" t="s">
        <v>40</v>
      </c>
      <c r="K261" s="19" t="s">
        <v>41</v>
      </c>
      <c r="L261" s="19" t="s">
        <v>13</v>
      </c>
      <c r="M261" s="20" t="s">
        <v>42</v>
      </c>
      <c r="N261" s="20" t="s">
        <v>28</v>
      </c>
      <c r="O261" s="22" t="s">
        <v>11</v>
      </c>
      <c r="P261" s="20" t="s">
        <v>8</v>
      </c>
      <c r="Q261" s="22" t="s">
        <v>14</v>
      </c>
      <c r="R261" s="20" t="s">
        <v>17</v>
      </c>
      <c r="S261" s="20" t="s">
        <v>16</v>
      </c>
      <c r="T261" s="22" t="s">
        <v>43</v>
      </c>
      <c r="U261" s="20" t="s">
        <v>44</v>
      </c>
      <c r="V261" s="22" t="s">
        <v>18</v>
      </c>
      <c r="W261" s="20" t="s">
        <v>45</v>
      </c>
      <c r="X261" s="22" t="s">
        <v>46</v>
      </c>
      <c r="Y261" s="20" t="s">
        <v>30</v>
      </c>
      <c r="Z261" s="22" t="s">
        <v>47</v>
      </c>
      <c r="AA261" s="20" t="s">
        <v>36</v>
      </c>
      <c r="AB261" s="19" t="s">
        <v>25</v>
      </c>
      <c r="AC261" s="19" t="s">
        <v>48</v>
      </c>
      <c r="AD261" s="19" t="s">
        <v>49</v>
      </c>
    </row>
    <row r="262" spans="1:31" ht="24" x14ac:dyDescent="0.25">
      <c r="A262" s="21" t="s">
        <v>24</v>
      </c>
      <c r="B262" s="20"/>
      <c r="C262" s="20">
        <v>1000</v>
      </c>
      <c r="D262" s="20"/>
      <c r="E262" s="23">
        <v>1000</v>
      </c>
      <c r="F262" s="23"/>
      <c r="G262" s="23">
        <v>400</v>
      </c>
      <c r="H262" s="20">
        <v>400</v>
      </c>
      <c r="I262" s="23"/>
      <c r="J262" s="23"/>
      <c r="K262" s="23"/>
      <c r="L262" s="23"/>
      <c r="M262" s="20"/>
      <c r="N262" s="20"/>
      <c r="O262" s="20">
        <v>1330</v>
      </c>
      <c r="P262" s="23"/>
      <c r="Q262" s="20"/>
      <c r="R262" s="23">
        <v>100</v>
      </c>
      <c r="S262" s="23"/>
      <c r="T262" s="23">
        <v>200</v>
      </c>
      <c r="U262" s="20">
        <v>100</v>
      </c>
      <c r="V262" s="20"/>
      <c r="W262" s="20"/>
      <c r="X262" s="23"/>
      <c r="Y262" s="20"/>
      <c r="Z262" s="23"/>
      <c r="AA262" s="23"/>
      <c r="AB262" s="23">
        <v>100</v>
      </c>
      <c r="AC262" s="23"/>
      <c r="AD262" s="23"/>
    </row>
    <row r="263" spans="1:31" ht="36" x14ac:dyDescent="0.25">
      <c r="A263" s="21" t="s">
        <v>26</v>
      </c>
      <c r="B263" s="20"/>
      <c r="C263" s="20"/>
      <c r="D263" s="20"/>
      <c r="E263" s="23">
        <v>500</v>
      </c>
      <c r="F263" s="23"/>
      <c r="G263" s="23">
        <v>200</v>
      </c>
      <c r="H263" s="20"/>
      <c r="I263" s="23"/>
      <c r="J263" s="23"/>
      <c r="K263" s="23"/>
      <c r="L263" s="23"/>
      <c r="M263" s="23"/>
      <c r="N263" s="20"/>
      <c r="O263" s="20"/>
      <c r="P263" s="23"/>
      <c r="Q263" s="20">
        <v>2000</v>
      </c>
      <c r="R263" s="23"/>
      <c r="S263" s="23"/>
      <c r="T263" s="23"/>
      <c r="U263" s="20">
        <v>100</v>
      </c>
      <c r="V263" s="20"/>
      <c r="W263" s="20"/>
      <c r="X263" s="23"/>
      <c r="Y263" s="20"/>
      <c r="Z263" s="23"/>
      <c r="AA263" s="23"/>
      <c r="AB263" s="23">
        <v>125</v>
      </c>
      <c r="AC263" s="23"/>
      <c r="AD263" s="23"/>
    </row>
    <row r="264" spans="1:31" x14ac:dyDescent="0.25">
      <c r="A264" s="21" t="s">
        <v>36</v>
      </c>
      <c r="B264" s="20"/>
      <c r="C264" s="20"/>
      <c r="D264" s="20"/>
      <c r="E264" s="23"/>
      <c r="F264" s="23"/>
      <c r="G264" s="23"/>
      <c r="H264" s="20"/>
      <c r="I264" s="23"/>
      <c r="J264" s="23"/>
      <c r="K264" s="23"/>
      <c r="L264" s="23"/>
      <c r="M264" s="23"/>
      <c r="N264" s="20"/>
      <c r="O264" s="20"/>
      <c r="P264" s="23"/>
      <c r="Q264" s="20"/>
      <c r="R264" s="23"/>
      <c r="S264" s="23"/>
      <c r="T264" s="23"/>
      <c r="U264" s="20"/>
      <c r="V264" s="20"/>
      <c r="W264" s="20"/>
      <c r="X264" s="23"/>
      <c r="Y264" s="20"/>
      <c r="Z264" s="23"/>
      <c r="AA264" s="23">
        <v>1500</v>
      </c>
      <c r="AB264" s="23"/>
      <c r="AC264" s="23"/>
      <c r="AD264" s="23"/>
    </row>
    <row r="265" spans="1:31" x14ac:dyDescent="0.25">
      <c r="A265" s="24" t="s">
        <v>57</v>
      </c>
      <c r="B265" s="23"/>
      <c r="C265" s="23"/>
      <c r="D265" s="23"/>
      <c r="E265" s="23"/>
      <c r="F265" s="23"/>
      <c r="G265" s="23"/>
      <c r="H265" s="23"/>
      <c r="I265" s="23">
        <v>650</v>
      </c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>
        <v>500</v>
      </c>
      <c r="AA265" s="23"/>
      <c r="AB265" s="23"/>
      <c r="AC265" s="23"/>
      <c r="AD265" s="23"/>
    </row>
    <row r="266" spans="1:31" x14ac:dyDescent="0.25">
      <c r="A266" s="24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</row>
    <row r="267" spans="1:31" x14ac:dyDescent="0.25">
      <c r="A267" s="25" t="s">
        <v>19</v>
      </c>
      <c r="B267" s="26">
        <f t="shared" ref="B267:AD267" si="24">B262+B263+B264+B265+B266</f>
        <v>0</v>
      </c>
      <c r="C267" s="26">
        <f t="shared" si="24"/>
        <v>1000</v>
      </c>
      <c r="D267" s="26">
        <f t="shared" si="24"/>
        <v>0</v>
      </c>
      <c r="E267" s="26">
        <f t="shared" si="24"/>
        <v>1500</v>
      </c>
      <c r="F267" s="26">
        <f t="shared" si="24"/>
        <v>0</v>
      </c>
      <c r="G267" s="26">
        <f t="shared" si="24"/>
        <v>600</v>
      </c>
      <c r="H267" s="26">
        <f t="shared" si="24"/>
        <v>400</v>
      </c>
      <c r="I267" s="26">
        <f t="shared" si="24"/>
        <v>650</v>
      </c>
      <c r="J267" s="26">
        <f t="shared" si="24"/>
        <v>0</v>
      </c>
      <c r="K267" s="26">
        <f t="shared" si="24"/>
        <v>0</v>
      </c>
      <c r="L267" s="26">
        <f t="shared" si="24"/>
        <v>0</v>
      </c>
      <c r="M267" s="26">
        <f t="shared" si="24"/>
        <v>0</v>
      </c>
      <c r="N267" s="26">
        <f t="shared" si="24"/>
        <v>0</v>
      </c>
      <c r="O267" s="26">
        <f t="shared" si="24"/>
        <v>1330</v>
      </c>
      <c r="P267" s="26">
        <f t="shared" si="24"/>
        <v>0</v>
      </c>
      <c r="Q267" s="26">
        <f t="shared" si="24"/>
        <v>2000</v>
      </c>
      <c r="R267" s="26">
        <f t="shared" si="24"/>
        <v>100</v>
      </c>
      <c r="S267" s="26">
        <f t="shared" si="24"/>
        <v>0</v>
      </c>
      <c r="T267" s="26">
        <f t="shared" si="24"/>
        <v>200</v>
      </c>
      <c r="U267" s="26">
        <f t="shared" si="24"/>
        <v>200</v>
      </c>
      <c r="V267" s="26">
        <f t="shared" si="24"/>
        <v>0</v>
      </c>
      <c r="W267" s="26">
        <f t="shared" si="24"/>
        <v>0</v>
      </c>
      <c r="X267" s="26">
        <f t="shared" si="24"/>
        <v>0</v>
      </c>
      <c r="Y267" s="26">
        <f t="shared" si="24"/>
        <v>0</v>
      </c>
      <c r="Z267" s="26">
        <f t="shared" si="24"/>
        <v>500</v>
      </c>
      <c r="AA267" s="26">
        <f t="shared" si="24"/>
        <v>1500</v>
      </c>
      <c r="AB267" s="26">
        <f t="shared" si="24"/>
        <v>225</v>
      </c>
      <c r="AC267" s="26">
        <f t="shared" si="24"/>
        <v>0</v>
      </c>
      <c r="AD267" s="26">
        <f t="shared" si="24"/>
        <v>0</v>
      </c>
    </row>
    <row r="268" spans="1:31" x14ac:dyDescent="0.25">
      <c r="A268" s="24" t="s">
        <v>20</v>
      </c>
      <c r="B268" s="23">
        <v>125</v>
      </c>
      <c r="C268" s="23">
        <v>60</v>
      </c>
      <c r="D268" s="23">
        <v>40</v>
      </c>
      <c r="E268" s="23">
        <v>55</v>
      </c>
      <c r="F268" s="23">
        <v>45</v>
      </c>
      <c r="G268" s="23">
        <v>35</v>
      </c>
      <c r="H268" s="23">
        <v>70</v>
      </c>
      <c r="I268" s="23">
        <v>678</v>
      </c>
      <c r="J268" s="23">
        <v>100</v>
      </c>
      <c r="K268" s="23">
        <v>63</v>
      </c>
      <c r="L268" s="23">
        <v>85</v>
      </c>
      <c r="M268" s="23">
        <v>68</v>
      </c>
      <c r="N268" s="23">
        <v>143</v>
      </c>
      <c r="O268" s="23">
        <v>420</v>
      </c>
      <c r="P268" s="23">
        <v>220</v>
      </c>
      <c r="Q268" s="23">
        <v>320</v>
      </c>
      <c r="R268" s="23">
        <v>240</v>
      </c>
      <c r="S268" s="23">
        <v>290</v>
      </c>
      <c r="T268" s="23">
        <v>600</v>
      </c>
      <c r="U268" s="23">
        <v>200</v>
      </c>
      <c r="V268" s="23">
        <v>1200</v>
      </c>
      <c r="W268" s="23">
        <v>145</v>
      </c>
      <c r="X268" s="23">
        <v>180</v>
      </c>
      <c r="Y268" s="23">
        <v>150</v>
      </c>
      <c r="Z268" s="23">
        <v>65</v>
      </c>
      <c r="AA268" s="23">
        <v>56</v>
      </c>
      <c r="AB268" s="23">
        <v>15</v>
      </c>
      <c r="AC268" s="23">
        <v>230</v>
      </c>
      <c r="AD268" s="23"/>
    </row>
    <row r="269" spans="1:31" x14ac:dyDescent="0.25">
      <c r="A269" s="25" t="s">
        <v>21</v>
      </c>
      <c r="B269" s="26">
        <f>B267*B268/1000</f>
        <v>0</v>
      </c>
      <c r="C269" s="26">
        <f t="shared" ref="C269:AD269" si="25">C267*C268/1000</f>
        <v>60</v>
      </c>
      <c r="D269" s="26">
        <f t="shared" si="25"/>
        <v>0</v>
      </c>
      <c r="E269" s="26">
        <f t="shared" si="25"/>
        <v>82.5</v>
      </c>
      <c r="F269" s="26">
        <f t="shared" si="25"/>
        <v>0</v>
      </c>
      <c r="G269" s="26">
        <f t="shared" si="25"/>
        <v>21</v>
      </c>
      <c r="H269" s="26">
        <f t="shared" si="25"/>
        <v>28</v>
      </c>
      <c r="I269" s="26">
        <f t="shared" si="25"/>
        <v>440.7</v>
      </c>
      <c r="J269" s="26">
        <f t="shared" si="25"/>
        <v>0</v>
      </c>
      <c r="K269" s="26">
        <f t="shared" si="25"/>
        <v>0</v>
      </c>
      <c r="L269" s="26">
        <f t="shared" si="25"/>
        <v>0</v>
      </c>
      <c r="M269" s="26">
        <f t="shared" si="25"/>
        <v>0</v>
      </c>
      <c r="N269" s="26">
        <f t="shared" si="25"/>
        <v>0</v>
      </c>
      <c r="O269" s="26">
        <f t="shared" si="25"/>
        <v>558.6</v>
      </c>
      <c r="P269" s="26">
        <f t="shared" si="25"/>
        <v>0</v>
      </c>
      <c r="Q269" s="26">
        <f t="shared" si="25"/>
        <v>640</v>
      </c>
      <c r="R269" s="26">
        <f t="shared" si="25"/>
        <v>24</v>
      </c>
      <c r="S269" s="26">
        <f t="shared" si="25"/>
        <v>0</v>
      </c>
      <c r="T269" s="26">
        <f t="shared" si="25"/>
        <v>120</v>
      </c>
      <c r="U269" s="26">
        <f t="shared" si="25"/>
        <v>40</v>
      </c>
      <c r="V269" s="26">
        <f t="shared" si="25"/>
        <v>0</v>
      </c>
      <c r="W269" s="26">
        <f t="shared" si="25"/>
        <v>0</v>
      </c>
      <c r="X269" s="26">
        <f t="shared" si="25"/>
        <v>0</v>
      </c>
      <c r="Y269" s="26">
        <f t="shared" si="25"/>
        <v>0</v>
      </c>
      <c r="Z269" s="26">
        <f t="shared" si="25"/>
        <v>32.5</v>
      </c>
      <c r="AA269" s="26">
        <f t="shared" si="25"/>
        <v>84</v>
      </c>
      <c r="AB269" s="26">
        <f t="shared" si="25"/>
        <v>3.375</v>
      </c>
      <c r="AC269" s="26">
        <f t="shared" si="25"/>
        <v>0</v>
      </c>
      <c r="AD269" s="26">
        <f t="shared" si="25"/>
        <v>0</v>
      </c>
      <c r="AE269" s="27">
        <f>SUM(B269:AD269)</f>
        <v>2134.6750000000002</v>
      </c>
    </row>
    <row r="270" spans="1:31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</row>
    <row r="272" spans="1:31" x14ac:dyDescent="0.25">
      <c r="B272" t="s">
        <v>22</v>
      </c>
      <c r="K272" t="s">
        <v>23</v>
      </c>
    </row>
    <row r="274" spans="1:30" ht="18.75" x14ac:dyDescent="0.25">
      <c r="A274" s="1"/>
      <c r="B274" s="1"/>
      <c r="C274" s="1"/>
      <c r="D274" s="2"/>
      <c r="E274" s="2"/>
      <c r="F274" s="1"/>
      <c r="G274" s="3" t="s">
        <v>0</v>
      </c>
      <c r="H274" s="2"/>
      <c r="I274" s="2"/>
      <c r="J274" s="2"/>
      <c r="K274" s="2"/>
      <c r="L274" s="1"/>
      <c r="M274" s="2"/>
      <c r="N274" s="2"/>
      <c r="O274" s="2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3.6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4.9000000000000004" customHeight="1" x14ac:dyDescent="0.25">
      <c r="A276" s="1"/>
      <c r="B276" s="2"/>
      <c r="C276" s="6"/>
      <c r="D276" s="6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5.75" x14ac:dyDescent="0.25">
      <c r="A277" s="7" t="s">
        <v>108</v>
      </c>
      <c r="B277" s="8"/>
      <c r="C277" s="2"/>
      <c r="D277" s="2"/>
      <c r="E277" s="2"/>
      <c r="F277" s="1"/>
      <c r="G277" s="2"/>
      <c r="H277" s="2"/>
      <c r="I277" s="2"/>
      <c r="J277" s="2"/>
      <c r="K277" s="2"/>
      <c r="L277" s="2"/>
      <c r="M277" s="1"/>
      <c r="N277" s="1"/>
      <c r="O277" s="2"/>
      <c r="P277" s="1"/>
      <c r="Q277" s="1"/>
      <c r="R277" s="2" t="s">
        <v>1</v>
      </c>
      <c r="S277" s="1"/>
      <c r="T277" s="1"/>
      <c r="U277" s="1"/>
      <c r="V277" s="1"/>
      <c r="W277" s="1"/>
      <c r="X277" s="1"/>
      <c r="Y277" s="1"/>
      <c r="Z277" s="1" t="s">
        <v>2</v>
      </c>
      <c r="AA277" s="1"/>
      <c r="AB277" s="1"/>
      <c r="AC277" s="1"/>
      <c r="AD277" s="1"/>
    </row>
    <row r="278" spans="1:30" x14ac:dyDescent="0.25">
      <c r="A278" s="1" t="s">
        <v>27</v>
      </c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9"/>
      <c r="M279" s="2"/>
      <c r="N279" s="2"/>
      <c r="O279" s="2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5.75" x14ac:dyDescent="0.25">
      <c r="A280" s="9"/>
      <c r="B280" s="10"/>
      <c r="C280" s="11"/>
      <c r="D280" s="12" t="s">
        <v>3</v>
      </c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4"/>
      <c r="Q280" s="11"/>
      <c r="R280" s="11"/>
      <c r="S280" s="11"/>
      <c r="T280" s="15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</row>
    <row r="281" spans="1:30" x14ac:dyDescent="0.25">
      <c r="A281" s="17"/>
      <c r="B281" s="30" t="s">
        <v>4</v>
      </c>
      <c r="C281" s="31"/>
      <c r="D281" s="31"/>
      <c r="E281" s="31"/>
      <c r="F281" s="31"/>
      <c r="G281" s="31"/>
      <c r="H281" s="31"/>
      <c r="I281" s="31"/>
      <c r="J281" s="31"/>
      <c r="K281" s="31"/>
      <c r="L281" s="31" t="s">
        <v>92</v>
      </c>
      <c r="M281" s="31"/>
      <c r="N281" s="31"/>
      <c r="O281" s="31"/>
      <c r="P281" s="31"/>
      <c r="Q281" s="31"/>
      <c r="R281" s="31"/>
      <c r="S281" s="31"/>
      <c r="T281" s="31"/>
      <c r="U281" s="30" t="s">
        <v>93</v>
      </c>
      <c r="V281" s="31"/>
      <c r="W281" s="31"/>
      <c r="X281" s="31"/>
      <c r="Y281" s="31"/>
      <c r="Z281" s="31"/>
      <c r="AA281" s="31"/>
      <c r="AB281" s="31"/>
      <c r="AC281" s="31"/>
      <c r="AD281" s="31"/>
    </row>
    <row r="282" spans="1:30" ht="84" x14ac:dyDescent="0.25">
      <c r="A282" s="18">
        <v>14</v>
      </c>
      <c r="B282" s="19" t="s">
        <v>5</v>
      </c>
      <c r="C282" s="19" t="s">
        <v>38</v>
      </c>
      <c r="D282" s="19" t="s">
        <v>6</v>
      </c>
      <c r="E282" s="19" t="s">
        <v>39</v>
      </c>
      <c r="F282" s="19" t="s">
        <v>15</v>
      </c>
      <c r="G282" s="19" t="s">
        <v>9</v>
      </c>
      <c r="H282" s="19" t="s">
        <v>10</v>
      </c>
      <c r="I282" s="19" t="s">
        <v>7</v>
      </c>
      <c r="J282" s="19" t="s">
        <v>40</v>
      </c>
      <c r="K282" s="19" t="s">
        <v>41</v>
      </c>
      <c r="L282" s="19" t="s">
        <v>13</v>
      </c>
      <c r="M282" s="20" t="s">
        <v>42</v>
      </c>
      <c r="N282" s="20" t="s">
        <v>28</v>
      </c>
      <c r="O282" s="22" t="s">
        <v>11</v>
      </c>
      <c r="P282" s="20" t="s">
        <v>8</v>
      </c>
      <c r="Q282" s="22" t="s">
        <v>14</v>
      </c>
      <c r="R282" s="20" t="s">
        <v>17</v>
      </c>
      <c r="S282" s="20" t="s">
        <v>16</v>
      </c>
      <c r="T282" s="22" t="s">
        <v>43</v>
      </c>
      <c r="U282" s="20" t="s">
        <v>44</v>
      </c>
      <c r="V282" s="22" t="s">
        <v>18</v>
      </c>
      <c r="W282" s="20" t="s">
        <v>45</v>
      </c>
      <c r="X282" s="22" t="s">
        <v>46</v>
      </c>
      <c r="Y282" s="20" t="s">
        <v>30</v>
      </c>
      <c r="Z282" s="22" t="s">
        <v>47</v>
      </c>
      <c r="AA282" s="20" t="s">
        <v>36</v>
      </c>
      <c r="AB282" s="19" t="s">
        <v>25</v>
      </c>
      <c r="AC282" s="19" t="s">
        <v>48</v>
      </c>
      <c r="AD282" s="19" t="s">
        <v>49</v>
      </c>
    </row>
    <row r="283" spans="1:30" ht="24" x14ac:dyDescent="0.25">
      <c r="A283" s="21" t="s">
        <v>59</v>
      </c>
      <c r="B283" s="20"/>
      <c r="C283" s="20"/>
      <c r="D283" s="20"/>
      <c r="E283" s="23">
        <v>500</v>
      </c>
      <c r="F283" s="23"/>
      <c r="G283" s="23">
        <v>200</v>
      </c>
      <c r="H283" s="20"/>
      <c r="I283" s="23"/>
      <c r="J283" s="23"/>
      <c r="K283" s="23"/>
      <c r="L283" s="23"/>
      <c r="M283" s="20"/>
      <c r="N283" s="20">
        <v>1400</v>
      </c>
      <c r="O283" s="20">
        <v>1472</v>
      </c>
      <c r="P283" s="23"/>
      <c r="Q283" s="20"/>
      <c r="R283" s="23"/>
      <c r="S283" s="23"/>
      <c r="T283" s="23">
        <v>200</v>
      </c>
      <c r="U283" s="20"/>
      <c r="V283" s="20"/>
      <c r="W283" s="20"/>
      <c r="X283" s="23"/>
      <c r="Y283" s="20"/>
      <c r="Z283" s="23"/>
      <c r="AA283" s="23"/>
      <c r="AB283" s="23">
        <v>140</v>
      </c>
      <c r="AC283" s="23"/>
      <c r="AD283" s="23"/>
    </row>
    <row r="284" spans="1:30" x14ac:dyDescent="0.25">
      <c r="A284" s="21" t="s">
        <v>5</v>
      </c>
      <c r="B284" s="20">
        <v>1000</v>
      </c>
      <c r="C284" s="20"/>
      <c r="D284" s="20"/>
      <c r="E284" s="23"/>
      <c r="F284" s="23"/>
      <c r="G284" s="23">
        <v>200</v>
      </c>
      <c r="H284" s="20">
        <v>400</v>
      </c>
      <c r="I284" s="23"/>
      <c r="J284" s="23"/>
      <c r="K284" s="23"/>
      <c r="L284" s="23"/>
      <c r="M284" s="23"/>
      <c r="N284" s="20"/>
      <c r="O284" s="20"/>
      <c r="P284" s="23"/>
      <c r="Q284" s="20"/>
      <c r="R284" s="23"/>
      <c r="S284" s="23"/>
      <c r="T284" s="23">
        <v>300</v>
      </c>
      <c r="U284" s="20">
        <v>100</v>
      </c>
      <c r="V284" s="20"/>
      <c r="W284" s="20"/>
      <c r="X284" s="23"/>
      <c r="Y284" s="20"/>
      <c r="Z284" s="23"/>
      <c r="AA284" s="23"/>
      <c r="AB284" s="23">
        <v>100</v>
      </c>
      <c r="AC284" s="23"/>
      <c r="AD284" s="23"/>
    </row>
    <row r="285" spans="1:30" ht="36" x14ac:dyDescent="0.25">
      <c r="A285" s="21" t="s">
        <v>57</v>
      </c>
      <c r="B285" s="20"/>
      <c r="C285" s="20"/>
      <c r="D285" s="20"/>
      <c r="E285" s="23"/>
      <c r="F285" s="23"/>
      <c r="G285" s="23"/>
      <c r="H285" s="20"/>
      <c r="I285" s="23">
        <v>500</v>
      </c>
      <c r="J285" s="23"/>
      <c r="K285" s="23"/>
      <c r="L285" s="23"/>
      <c r="M285" s="23"/>
      <c r="N285" s="20"/>
      <c r="O285" s="20"/>
      <c r="P285" s="23"/>
      <c r="Q285" s="20"/>
      <c r="R285" s="23"/>
      <c r="S285" s="23"/>
      <c r="T285" s="23"/>
      <c r="U285" s="20"/>
      <c r="V285" s="20"/>
      <c r="W285" s="20"/>
      <c r="X285" s="23"/>
      <c r="Y285" s="20"/>
      <c r="Z285" s="23">
        <v>500</v>
      </c>
      <c r="AA285" s="23"/>
      <c r="AB285" s="23"/>
      <c r="AC285" s="23"/>
      <c r="AD285" s="23"/>
    </row>
    <row r="286" spans="1:30" x14ac:dyDescent="0.25">
      <c r="A286" s="24" t="s">
        <v>46</v>
      </c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</row>
    <row r="287" spans="1:30" x14ac:dyDescent="0.25">
      <c r="A287" s="24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</row>
    <row r="288" spans="1:30" x14ac:dyDescent="0.25">
      <c r="A288" s="25" t="s">
        <v>19</v>
      </c>
      <c r="B288" s="26">
        <f t="shared" ref="B288:AD288" si="26">B283+B284+B285+B286+B287</f>
        <v>1000</v>
      </c>
      <c r="C288" s="26">
        <f t="shared" si="26"/>
        <v>0</v>
      </c>
      <c r="D288" s="26">
        <f t="shared" si="26"/>
        <v>0</v>
      </c>
      <c r="E288" s="26">
        <f t="shared" si="26"/>
        <v>500</v>
      </c>
      <c r="F288" s="26">
        <f t="shared" si="26"/>
        <v>0</v>
      </c>
      <c r="G288" s="26">
        <f t="shared" si="26"/>
        <v>400</v>
      </c>
      <c r="H288" s="26">
        <f t="shared" si="26"/>
        <v>400</v>
      </c>
      <c r="I288" s="26">
        <f t="shared" si="26"/>
        <v>500</v>
      </c>
      <c r="J288" s="26">
        <f t="shared" si="26"/>
        <v>0</v>
      </c>
      <c r="K288" s="26">
        <f t="shared" si="26"/>
        <v>0</v>
      </c>
      <c r="L288" s="26">
        <f t="shared" si="26"/>
        <v>0</v>
      </c>
      <c r="M288" s="26">
        <f t="shared" si="26"/>
        <v>0</v>
      </c>
      <c r="N288" s="26">
        <f t="shared" si="26"/>
        <v>1400</v>
      </c>
      <c r="O288" s="26">
        <f t="shared" si="26"/>
        <v>1472</v>
      </c>
      <c r="P288" s="26">
        <f t="shared" si="26"/>
        <v>0</v>
      </c>
      <c r="Q288" s="26">
        <f t="shared" si="26"/>
        <v>0</v>
      </c>
      <c r="R288" s="26">
        <f t="shared" si="26"/>
        <v>0</v>
      </c>
      <c r="S288" s="26">
        <f t="shared" si="26"/>
        <v>0</v>
      </c>
      <c r="T288" s="26">
        <f t="shared" si="26"/>
        <v>500</v>
      </c>
      <c r="U288" s="26">
        <f t="shared" si="26"/>
        <v>100</v>
      </c>
      <c r="V288" s="26">
        <f t="shared" si="26"/>
        <v>0</v>
      </c>
      <c r="W288" s="26">
        <f t="shared" si="26"/>
        <v>0</v>
      </c>
      <c r="X288" s="26">
        <f t="shared" si="26"/>
        <v>0</v>
      </c>
      <c r="Y288" s="26">
        <f t="shared" si="26"/>
        <v>0</v>
      </c>
      <c r="Z288" s="26">
        <f t="shared" si="26"/>
        <v>500</v>
      </c>
      <c r="AA288" s="26">
        <f t="shared" si="26"/>
        <v>0</v>
      </c>
      <c r="AB288" s="26">
        <f t="shared" si="26"/>
        <v>240</v>
      </c>
      <c r="AC288" s="26">
        <f t="shared" si="26"/>
        <v>0</v>
      </c>
      <c r="AD288" s="26">
        <f t="shared" si="26"/>
        <v>0</v>
      </c>
    </row>
    <row r="289" spans="1:31" x14ac:dyDescent="0.25">
      <c r="A289" s="24" t="s">
        <v>20</v>
      </c>
      <c r="B289" s="23">
        <v>125</v>
      </c>
      <c r="C289" s="23">
        <v>60</v>
      </c>
      <c r="D289" s="23">
        <v>40</v>
      </c>
      <c r="E289" s="23">
        <v>55</v>
      </c>
      <c r="F289" s="23">
        <v>45</v>
      </c>
      <c r="G289" s="23">
        <v>35</v>
      </c>
      <c r="H289" s="23">
        <v>70</v>
      </c>
      <c r="I289" s="23">
        <v>678</v>
      </c>
      <c r="J289" s="23">
        <v>100</v>
      </c>
      <c r="K289" s="23">
        <v>63</v>
      </c>
      <c r="L289" s="23">
        <v>85</v>
      </c>
      <c r="M289" s="23">
        <v>68</v>
      </c>
      <c r="N289" s="23">
        <v>143</v>
      </c>
      <c r="O289" s="23">
        <v>420</v>
      </c>
      <c r="P289" s="23">
        <v>220</v>
      </c>
      <c r="Q289" s="23">
        <v>320</v>
      </c>
      <c r="R289" s="23">
        <v>240</v>
      </c>
      <c r="S289" s="23">
        <v>290</v>
      </c>
      <c r="T289" s="23">
        <v>600</v>
      </c>
      <c r="U289" s="23">
        <v>200</v>
      </c>
      <c r="V289" s="23">
        <v>1200</v>
      </c>
      <c r="W289" s="23">
        <v>145</v>
      </c>
      <c r="X289" s="23">
        <v>180</v>
      </c>
      <c r="Y289" s="23">
        <v>150</v>
      </c>
      <c r="Z289" s="23">
        <v>65</v>
      </c>
      <c r="AA289" s="23">
        <v>56</v>
      </c>
      <c r="AB289" s="23">
        <v>15</v>
      </c>
      <c r="AC289" s="23">
        <v>230</v>
      </c>
      <c r="AD289" s="23"/>
    </row>
    <row r="290" spans="1:31" x14ac:dyDescent="0.25">
      <c r="A290" s="25" t="s">
        <v>21</v>
      </c>
      <c r="B290" s="26">
        <f>B288*B289/1000</f>
        <v>125</v>
      </c>
      <c r="C290" s="26">
        <f t="shared" ref="C290:AD290" si="27">C288*C289/1000</f>
        <v>0</v>
      </c>
      <c r="D290" s="26">
        <f t="shared" si="27"/>
        <v>0</v>
      </c>
      <c r="E290" s="26">
        <f t="shared" si="27"/>
        <v>27.5</v>
      </c>
      <c r="F290" s="26">
        <f t="shared" si="27"/>
        <v>0</v>
      </c>
      <c r="G290" s="26">
        <f t="shared" si="27"/>
        <v>14</v>
      </c>
      <c r="H290" s="26">
        <f t="shared" si="27"/>
        <v>28</v>
      </c>
      <c r="I290" s="26">
        <f t="shared" si="27"/>
        <v>339</v>
      </c>
      <c r="J290" s="26">
        <f t="shared" si="27"/>
        <v>0</v>
      </c>
      <c r="K290" s="26">
        <f t="shared" si="27"/>
        <v>0</v>
      </c>
      <c r="L290" s="26">
        <f t="shared" si="27"/>
        <v>0</v>
      </c>
      <c r="M290" s="26">
        <f t="shared" si="27"/>
        <v>0</v>
      </c>
      <c r="N290" s="26">
        <f t="shared" si="27"/>
        <v>200.2</v>
      </c>
      <c r="O290" s="26">
        <f t="shared" si="27"/>
        <v>618.24</v>
      </c>
      <c r="P290" s="26">
        <f t="shared" si="27"/>
        <v>0</v>
      </c>
      <c r="Q290" s="26">
        <f t="shared" si="27"/>
        <v>0</v>
      </c>
      <c r="R290" s="26">
        <f t="shared" si="27"/>
        <v>0</v>
      </c>
      <c r="S290" s="26">
        <f t="shared" si="27"/>
        <v>0</v>
      </c>
      <c r="T290" s="26">
        <f t="shared" si="27"/>
        <v>300</v>
      </c>
      <c r="U290" s="26">
        <f t="shared" si="27"/>
        <v>20</v>
      </c>
      <c r="V290" s="26">
        <f t="shared" si="27"/>
        <v>0</v>
      </c>
      <c r="W290" s="26">
        <f t="shared" si="27"/>
        <v>0</v>
      </c>
      <c r="X290" s="26">
        <f t="shared" si="27"/>
        <v>0</v>
      </c>
      <c r="Y290" s="26">
        <f t="shared" si="27"/>
        <v>0</v>
      </c>
      <c r="Z290" s="26">
        <f t="shared" si="27"/>
        <v>32.5</v>
      </c>
      <c r="AA290" s="26">
        <f t="shared" si="27"/>
        <v>0</v>
      </c>
      <c r="AB290" s="26">
        <f t="shared" si="27"/>
        <v>3.6</v>
      </c>
      <c r="AC290" s="26">
        <f t="shared" si="27"/>
        <v>0</v>
      </c>
      <c r="AD290" s="26">
        <f t="shared" si="27"/>
        <v>0</v>
      </c>
      <c r="AE290" s="27">
        <f>SUM(B290:AD290)</f>
        <v>1708.04</v>
      </c>
    </row>
    <row r="291" spans="1:31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</row>
    <row r="293" spans="1:31" x14ac:dyDescent="0.25">
      <c r="B293" t="s">
        <v>22</v>
      </c>
      <c r="K293" t="s">
        <v>23</v>
      </c>
    </row>
    <row r="295" spans="1:31" ht="18.75" x14ac:dyDescent="0.25">
      <c r="A295" s="1"/>
      <c r="B295" s="1"/>
      <c r="C295" s="1"/>
      <c r="D295" s="2"/>
      <c r="E295" s="2"/>
      <c r="F295" s="1"/>
      <c r="G295" s="3" t="s">
        <v>0</v>
      </c>
      <c r="H295" s="2"/>
      <c r="I295" s="2"/>
      <c r="J295" s="2"/>
      <c r="K295" s="2"/>
      <c r="L295" s="1"/>
      <c r="M295" s="2"/>
      <c r="N295" s="2"/>
      <c r="O295" s="2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1" ht="6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1" x14ac:dyDescent="0.25">
      <c r="A297" s="1"/>
      <c r="B297" s="2"/>
      <c r="C297" s="6"/>
      <c r="D297" s="6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1" ht="15.75" x14ac:dyDescent="0.25">
      <c r="A298" s="7" t="s">
        <v>109</v>
      </c>
      <c r="B298" s="8"/>
      <c r="C298" s="2"/>
      <c r="D298" s="2"/>
      <c r="E298" s="2"/>
      <c r="F298" s="1"/>
      <c r="G298" s="2"/>
      <c r="H298" s="2"/>
      <c r="I298" s="2"/>
      <c r="J298" s="2"/>
      <c r="K298" s="2"/>
      <c r="L298" s="2"/>
      <c r="M298" s="1"/>
      <c r="N298" s="1"/>
      <c r="O298" s="2"/>
      <c r="P298" s="1"/>
      <c r="Q298" s="1"/>
      <c r="R298" s="2" t="s">
        <v>1</v>
      </c>
      <c r="S298" s="1"/>
      <c r="T298" s="1"/>
      <c r="U298" s="1"/>
      <c r="V298" s="1"/>
      <c r="W298" s="1"/>
      <c r="X298" s="1"/>
      <c r="Y298" s="1"/>
      <c r="Z298" s="1" t="s">
        <v>2</v>
      </c>
      <c r="AA298" s="1"/>
      <c r="AB298" s="1"/>
      <c r="AC298" s="1"/>
      <c r="AD298" s="1"/>
    </row>
    <row r="299" spans="1:31" x14ac:dyDescent="0.25">
      <c r="A299" s="1" t="s">
        <v>31</v>
      </c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9"/>
      <c r="M300" s="2"/>
      <c r="N300" s="2"/>
      <c r="O300" s="2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1" ht="15.75" x14ac:dyDescent="0.25">
      <c r="A301" s="9"/>
      <c r="B301" s="10"/>
      <c r="C301" s="11"/>
      <c r="D301" s="12" t="s">
        <v>3</v>
      </c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4"/>
      <c r="Q301" s="11"/>
      <c r="R301" s="11"/>
      <c r="S301" s="11"/>
      <c r="T301" s="15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</row>
    <row r="302" spans="1:31" ht="18.600000000000001" customHeight="1" x14ac:dyDescent="0.25">
      <c r="A302" s="17"/>
      <c r="B302" s="30" t="s">
        <v>4</v>
      </c>
      <c r="C302" s="31"/>
      <c r="D302" s="31"/>
      <c r="E302" s="31"/>
      <c r="F302" s="31"/>
      <c r="G302" s="31"/>
      <c r="H302" s="31"/>
      <c r="I302" s="31"/>
      <c r="J302" s="31"/>
      <c r="K302" s="31"/>
      <c r="L302" s="31" t="s">
        <v>90</v>
      </c>
      <c r="M302" s="31"/>
      <c r="N302" s="31"/>
      <c r="O302" s="31"/>
      <c r="P302" s="31"/>
      <c r="Q302" s="31"/>
      <c r="R302" s="31"/>
      <c r="S302" s="31"/>
      <c r="T302" s="31"/>
      <c r="U302" s="30" t="s">
        <v>91</v>
      </c>
      <c r="V302" s="31"/>
      <c r="W302" s="31"/>
      <c r="X302" s="31"/>
      <c r="Y302" s="31"/>
      <c r="Z302" s="31"/>
      <c r="AA302" s="31"/>
      <c r="AB302" s="31"/>
      <c r="AC302" s="31"/>
      <c r="AD302" s="31"/>
    </row>
    <row r="303" spans="1:31" ht="84" x14ac:dyDescent="0.25">
      <c r="A303" s="18">
        <v>15</v>
      </c>
      <c r="B303" s="19" t="s">
        <v>5</v>
      </c>
      <c r="C303" s="19" t="s">
        <v>38</v>
      </c>
      <c r="D303" s="19" t="s">
        <v>6</v>
      </c>
      <c r="E303" s="19" t="s">
        <v>39</v>
      </c>
      <c r="F303" s="19" t="s">
        <v>15</v>
      </c>
      <c r="G303" s="19" t="s">
        <v>9</v>
      </c>
      <c r="H303" s="19" t="s">
        <v>10</v>
      </c>
      <c r="I303" s="19" t="s">
        <v>7</v>
      </c>
      <c r="J303" s="19" t="s">
        <v>40</v>
      </c>
      <c r="K303" s="19" t="s">
        <v>41</v>
      </c>
      <c r="L303" s="19" t="s">
        <v>13</v>
      </c>
      <c r="M303" s="20" t="s">
        <v>42</v>
      </c>
      <c r="N303" s="20" t="s">
        <v>28</v>
      </c>
      <c r="O303" s="22" t="s">
        <v>11</v>
      </c>
      <c r="P303" s="20" t="s">
        <v>8</v>
      </c>
      <c r="Q303" s="22" t="s">
        <v>14</v>
      </c>
      <c r="R303" s="20" t="s">
        <v>17</v>
      </c>
      <c r="S303" s="20" t="s">
        <v>16</v>
      </c>
      <c r="T303" s="22" t="s">
        <v>43</v>
      </c>
      <c r="U303" s="20" t="s">
        <v>44</v>
      </c>
      <c r="V303" s="22" t="s">
        <v>18</v>
      </c>
      <c r="W303" s="20" t="s">
        <v>45</v>
      </c>
      <c r="X303" s="22" t="s">
        <v>46</v>
      </c>
      <c r="Y303" s="20" t="s">
        <v>30</v>
      </c>
      <c r="Z303" s="22" t="s">
        <v>47</v>
      </c>
      <c r="AA303" s="20" t="s">
        <v>36</v>
      </c>
      <c r="AB303" s="19" t="s">
        <v>25</v>
      </c>
      <c r="AC303" s="19" t="s">
        <v>48</v>
      </c>
      <c r="AD303" s="19" t="s">
        <v>49</v>
      </c>
    </row>
    <row r="304" spans="1:31" ht="24" x14ac:dyDescent="0.25">
      <c r="A304" s="21" t="s">
        <v>63</v>
      </c>
      <c r="B304" s="20"/>
      <c r="C304" s="20"/>
      <c r="D304" s="20"/>
      <c r="E304" s="23">
        <v>500</v>
      </c>
      <c r="F304" s="23"/>
      <c r="G304" s="23">
        <v>400</v>
      </c>
      <c r="H304" s="20">
        <v>400</v>
      </c>
      <c r="I304" s="23"/>
      <c r="J304" s="23"/>
      <c r="K304" s="23"/>
      <c r="L304" s="23">
        <v>500</v>
      </c>
      <c r="M304" s="20"/>
      <c r="N304" s="20"/>
      <c r="O304" s="20"/>
      <c r="P304" s="23">
        <v>1090</v>
      </c>
      <c r="Q304" s="20"/>
      <c r="R304" s="23">
        <v>100</v>
      </c>
      <c r="S304" s="23"/>
      <c r="T304" s="23">
        <v>200</v>
      </c>
      <c r="U304" s="20"/>
      <c r="V304" s="20"/>
      <c r="W304" s="20"/>
      <c r="X304" s="23"/>
      <c r="Y304" s="20"/>
      <c r="Z304" s="23"/>
      <c r="AA304" s="23"/>
      <c r="AB304" s="23">
        <v>100</v>
      </c>
      <c r="AC304" s="23"/>
      <c r="AD304" s="23"/>
    </row>
    <row r="305" spans="1:31" ht="48" x14ac:dyDescent="0.25">
      <c r="A305" s="21" t="s">
        <v>64</v>
      </c>
      <c r="B305" s="20"/>
      <c r="C305" s="20"/>
      <c r="D305" s="20"/>
      <c r="E305" s="23">
        <v>1500</v>
      </c>
      <c r="F305" s="23"/>
      <c r="G305" s="23">
        <v>200</v>
      </c>
      <c r="H305" s="20"/>
      <c r="I305" s="23"/>
      <c r="J305" s="23"/>
      <c r="K305" s="23"/>
      <c r="L305" s="23"/>
      <c r="M305" s="23"/>
      <c r="N305" s="20"/>
      <c r="O305" s="20">
        <v>1300</v>
      </c>
      <c r="P305" s="23"/>
      <c r="Q305" s="20"/>
      <c r="R305" s="23"/>
      <c r="S305" s="23"/>
      <c r="T305" s="23">
        <v>200</v>
      </c>
      <c r="U305" s="20"/>
      <c r="V305" s="20"/>
      <c r="W305" s="20"/>
      <c r="X305" s="23"/>
      <c r="Y305" s="20"/>
      <c r="Z305" s="23"/>
      <c r="AA305" s="23"/>
      <c r="AB305" s="23">
        <v>80</v>
      </c>
      <c r="AC305" s="23"/>
      <c r="AD305" s="23"/>
    </row>
    <row r="306" spans="1:31" x14ac:dyDescent="0.25">
      <c r="A306" s="21" t="s">
        <v>36</v>
      </c>
      <c r="B306" s="20"/>
      <c r="C306" s="20"/>
      <c r="D306" s="20"/>
      <c r="E306" s="23"/>
      <c r="F306" s="23"/>
      <c r="G306" s="23"/>
      <c r="H306" s="20"/>
      <c r="I306" s="23"/>
      <c r="J306" s="23"/>
      <c r="K306" s="23"/>
      <c r="L306" s="23"/>
      <c r="M306" s="23"/>
      <c r="N306" s="20"/>
      <c r="O306" s="20"/>
      <c r="P306" s="23"/>
      <c r="Q306" s="20"/>
      <c r="R306" s="23"/>
      <c r="S306" s="23"/>
      <c r="T306" s="23"/>
      <c r="U306" s="20"/>
      <c r="V306" s="20"/>
      <c r="W306" s="20"/>
      <c r="X306" s="23"/>
      <c r="Y306" s="20"/>
      <c r="Z306" s="23"/>
      <c r="AA306" s="23">
        <v>1500</v>
      </c>
      <c r="AB306" s="23"/>
      <c r="AC306" s="23"/>
      <c r="AD306" s="23"/>
    </row>
    <row r="307" spans="1:31" x14ac:dyDescent="0.25">
      <c r="A307" s="24" t="s">
        <v>57</v>
      </c>
      <c r="B307" s="23"/>
      <c r="C307" s="23"/>
      <c r="D307" s="23"/>
      <c r="E307" s="23"/>
      <c r="F307" s="23"/>
      <c r="G307" s="23"/>
      <c r="H307" s="23"/>
      <c r="I307" s="23">
        <v>700</v>
      </c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>
        <v>500</v>
      </c>
      <c r="AA307" s="23"/>
      <c r="AB307" s="23"/>
      <c r="AC307" s="23"/>
      <c r="AD307" s="23"/>
    </row>
    <row r="308" spans="1:31" x14ac:dyDescent="0.25">
      <c r="A308" s="24" t="s">
        <v>65</v>
      </c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>
        <v>2000</v>
      </c>
      <c r="X308" s="23"/>
      <c r="Y308" s="23"/>
      <c r="Z308" s="23"/>
      <c r="AA308" s="23"/>
      <c r="AB308" s="23"/>
      <c r="AC308" s="23"/>
      <c r="AD308" s="23"/>
    </row>
    <row r="309" spans="1:31" x14ac:dyDescent="0.25">
      <c r="A309" s="25" t="s">
        <v>19</v>
      </c>
      <c r="B309" s="26">
        <f t="shared" ref="B309:AD309" si="28">B304+B305+B306+B307+B308</f>
        <v>0</v>
      </c>
      <c r="C309" s="26">
        <f t="shared" si="28"/>
        <v>0</v>
      </c>
      <c r="D309" s="26">
        <f t="shared" si="28"/>
        <v>0</v>
      </c>
      <c r="E309" s="26">
        <f t="shared" si="28"/>
        <v>2000</v>
      </c>
      <c r="F309" s="26">
        <f t="shared" si="28"/>
        <v>0</v>
      </c>
      <c r="G309" s="26">
        <f t="shared" si="28"/>
        <v>600</v>
      </c>
      <c r="H309" s="26">
        <f t="shared" si="28"/>
        <v>400</v>
      </c>
      <c r="I309" s="26">
        <f t="shared" si="28"/>
        <v>700</v>
      </c>
      <c r="J309" s="26">
        <f t="shared" si="28"/>
        <v>0</v>
      </c>
      <c r="K309" s="26">
        <f t="shared" si="28"/>
        <v>0</v>
      </c>
      <c r="L309" s="26">
        <f t="shared" si="28"/>
        <v>500</v>
      </c>
      <c r="M309" s="26">
        <f t="shared" si="28"/>
        <v>0</v>
      </c>
      <c r="N309" s="26">
        <f t="shared" si="28"/>
        <v>0</v>
      </c>
      <c r="O309" s="26">
        <f t="shared" si="28"/>
        <v>1300</v>
      </c>
      <c r="P309" s="26">
        <f t="shared" si="28"/>
        <v>1090</v>
      </c>
      <c r="Q309" s="26">
        <f t="shared" si="28"/>
        <v>0</v>
      </c>
      <c r="R309" s="26">
        <f t="shared" si="28"/>
        <v>100</v>
      </c>
      <c r="S309" s="26">
        <f t="shared" si="28"/>
        <v>0</v>
      </c>
      <c r="T309" s="26">
        <f t="shared" si="28"/>
        <v>400</v>
      </c>
      <c r="U309" s="26">
        <f t="shared" si="28"/>
        <v>0</v>
      </c>
      <c r="V309" s="26">
        <f t="shared" si="28"/>
        <v>0</v>
      </c>
      <c r="W309" s="26">
        <f t="shared" si="28"/>
        <v>2000</v>
      </c>
      <c r="X309" s="26">
        <f t="shared" si="28"/>
        <v>0</v>
      </c>
      <c r="Y309" s="26">
        <f t="shared" si="28"/>
        <v>0</v>
      </c>
      <c r="Z309" s="26">
        <f t="shared" si="28"/>
        <v>500</v>
      </c>
      <c r="AA309" s="26">
        <f t="shared" si="28"/>
        <v>1500</v>
      </c>
      <c r="AB309" s="26">
        <f t="shared" si="28"/>
        <v>180</v>
      </c>
      <c r="AC309" s="26">
        <f t="shared" si="28"/>
        <v>0</v>
      </c>
      <c r="AD309" s="26">
        <f t="shared" si="28"/>
        <v>0</v>
      </c>
    </row>
    <row r="310" spans="1:31" x14ac:dyDescent="0.25">
      <c r="A310" s="24" t="s">
        <v>20</v>
      </c>
      <c r="B310" s="23">
        <v>125</v>
      </c>
      <c r="C310" s="23">
        <v>60</v>
      </c>
      <c r="D310" s="23">
        <v>40</v>
      </c>
      <c r="E310" s="23">
        <v>55</v>
      </c>
      <c r="F310" s="23">
        <v>45</v>
      </c>
      <c r="G310" s="23">
        <v>35</v>
      </c>
      <c r="H310" s="23">
        <v>70</v>
      </c>
      <c r="I310" s="23">
        <v>678</v>
      </c>
      <c r="J310" s="23">
        <v>100</v>
      </c>
      <c r="K310" s="23">
        <v>63</v>
      </c>
      <c r="L310" s="23">
        <v>85</v>
      </c>
      <c r="M310" s="23">
        <v>68</v>
      </c>
      <c r="N310" s="23">
        <v>143</v>
      </c>
      <c r="O310" s="23">
        <v>420</v>
      </c>
      <c r="P310" s="23">
        <v>220</v>
      </c>
      <c r="Q310" s="23">
        <v>320</v>
      </c>
      <c r="R310" s="23">
        <v>240</v>
      </c>
      <c r="S310" s="23">
        <v>290</v>
      </c>
      <c r="T310" s="23">
        <v>600</v>
      </c>
      <c r="U310" s="23">
        <v>200</v>
      </c>
      <c r="V310" s="23">
        <v>1200</v>
      </c>
      <c r="W310" s="23">
        <v>145</v>
      </c>
      <c r="X310" s="23">
        <v>180</v>
      </c>
      <c r="Y310" s="23">
        <v>150</v>
      </c>
      <c r="Z310" s="23">
        <v>65</v>
      </c>
      <c r="AA310" s="23">
        <v>56</v>
      </c>
      <c r="AB310" s="23">
        <v>15</v>
      </c>
      <c r="AC310" s="23">
        <v>230</v>
      </c>
      <c r="AD310" s="23"/>
    </row>
    <row r="311" spans="1:31" x14ac:dyDescent="0.25">
      <c r="A311" s="25" t="s">
        <v>21</v>
      </c>
      <c r="B311" s="26">
        <f>B309*B310/1000</f>
        <v>0</v>
      </c>
      <c r="C311" s="26">
        <f t="shared" ref="C311:AD311" si="29">C309*C310/1000</f>
        <v>0</v>
      </c>
      <c r="D311" s="26">
        <f t="shared" si="29"/>
        <v>0</v>
      </c>
      <c r="E311" s="26">
        <f t="shared" si="29"/>
        <v>110</v>
      </c>
      <c r="F311" s="26">
        <f t="shared" si="29"/>
        <v>0</v>
      </c>
      <c r="G311" s="26">
        <f t="shared" si="29"/>
        <v>21</v>
      </c>
      <c r="H311" s="26">
        <f t="shared" si="29"/>
        <v>28</v>
      </c>
      <c r="I311" s="26">
        <f t="shared" si="29"/>
        <v>474.6</v>
      </c>
      <c r="J311" s="26">
        <f t="shared" si="29"/>
        <v>0</v>
      </c>
      <c r="K311" s="26">
        <f t="shared" si="29"/>
        <v>0</v>
      </c>
      <c r="L311" s="26">
        <f t="shared" si="29"/>
        <v>42.5</v>
      </c>
      <c r="M311" s="26">
        <f t="shared" si="29"/>
        <v>0</v>
      </c>
      <c r="N311" s="26">
        <f t="shared" si="29"/>
        <v>0</v>
      </c>
      <c r="O311" s="26">
        <f t="shared" si="29"/>
        <v>546</v>
      </c>
      <c r="P311" s="26">
        <f t="shared" si="29"/>
        <v>239.8</v>
      </c>
      <c r="Q311" s="26">
        <f t="shared" si="29"/>
        <v>0</v>
      </c>
      <c r="R311" s="26">
        <f t="shared" si="29"/>
        <v>24</v>
      </c>
      <c r="S311" s="26">
        <f t="shared" si="29"/>
        <v>0</v>
      </c>
      <c r="T311" s="26">
        <f t="shared" si="29"/>
        <v>240</v>
      </c>
      <c r="U311" s="26">
        <f t="shared" si="29"/>
        <v>0</v>
      </c>
      <c r="V311" s="26">
        <f t="shared" si="29"/>
        <v>0</v>
      </c>
      <c r="W311" s="26">
        <f t="shared" si="29"/>
        <v>290</v>
      </c>
      <c r="X311" s="26">
        <f t="shared" si="29"/>
        <v>0</v>
      </c>
      <c r="Y311" s="26">
        <f t="shared" si="29"/>
        <v>0</v>
      </c>
      <c r="Z311" s="26">
        <f t="shared" si="29"/>
        <v>32.5</v>
      </c>
      <c r="AA311" s="26">
        <f t="shared" si="29"/>
        <v>84</v>
      </c>
      <c r="AB311" s="26">
        <f t="shared" si="29"/>
        <v>2.7</v>
      </c>
      <c r="AC311" s="26">
        <f t="shared" si="29"/>
        <v>0</v>
      </c>
      <c r="AD311" s="26">
        <f t="shared" si="29"/>
        <v>0</v>
      </c>
      <c r="AE311" s="27">
        <f>SUM(B311:AD311)</f>
        <v>2135.0999999999995</v>
      </c>
    </row>
    <row r="312" spans="1:31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</row>
    <row r="314" spans="1:31" x14ac:dyDescent="0.25">
      <c r="B314" t="s">
        <v>22</v>
      </c>
      <c r="K314" t="s">
        <v>23</v>
      </c>
    </row>
    <row r="316" spans="1:31" ht="18.75" x14ac:dyDescent="0.25">
      <c r="A316" s="1"/>
      <c r="B316" s="1"/>
      <c r="C316" s="1"/>
      <c r="D316" s="2"/>
      <c r="E316" s="2"/>
      <c r="F316" s="1"/>
      <c r="G316" s="3" t="s">
        <v>0</v>
      </c>
      <c r="H316" s="2"/>
      <c r="I316" s="2"/>
      <c r="J316" s="2"/>
      <c r="K316" s="2"/>
      <c r="L316" s="1"/>
      <c r="M316" s="2"/>
      <c r="N316" s="2"/>
      <c r="O316" s="2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1" ht="7.1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1" ht="5.45" customHeight="1" x14ac:dyDescent="0.25">
      <c r="A318" s="1"/>
      <c r="B318" s="2"/>
      <c r="C318" s="6"/>
      <c r="D318" s="6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1" ht="15.75" x14ac:dyDescent="0.25">
      <c r="A319" s="7" t="s">
        <v>110</v>
      </c>
      <c r="B319" s="8"/>
      <c r="C319" s="2"/>
      <c r="D319" s="2"/>
      <c r="E319" s="2"/>
      <c r="F319" s="1"/>
      <c r="G319" s="2"/>
      <c r="H319" s="2"/>
      <c r="I319" s="2"/>
      <c r="J319" s="2"/>
      <c r="K319" s="2"/>
      <c r="L319" s="2"/>
      <c r="M319" s="1"/>
      <c r="N319" s="1"/>
      <c r="O319" s="2"/>
      <c r="P319" s="1"/>
      <c r="Q319" s="1"/>
      <c r="R319" s="2" t="s">
        <v>1</v>
      </c>
      <c r="S319" s="1"/>
      <c r="T319" s="1"/>
      <c r="U319" s="1"/>
      <c r="V319" s="1"/>
      <c r="W319" s="1"/>
      <c r="X319" s="1"/>
      <c r="Y319" s="1"/>
      <c r="Z319" s="1" t="s">
        <v>2</v>
      </c>
      <c r="AA319" s="1"/>
      <c r="AB319" s="1"/>
      <c r="AC319" s="1"/>
      <c r="AD319" s="1"/>
    </row>
    <row r="320" spans="1:31" x14ac:dyDescent="0.25">
      <c r="A320" s="1" t="s">
        <v>32</v>
      </c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9"/>
      <c r="M321" s="2"/>
      <c r="N321" s="2"/>
      <c r="O321" s="2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1" ht="15.75" x14ac:dyDescent="0.25">
      <c r="A322" s="9"/>
      <c r="B322" s="10"/>
      <c r="C322" s="11"/>
      <c r="D322" s="12" t="s">
        <v>3</v>
      </c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4"/>
      <c r="Q322" s="11"/>
      <c r="R322" s="11"/>
      <c r="S322" s="11"/>
      <c r="T322" s="15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</row>
    <row r="323" spans="1:31" x14ac:dyDescent="0.25">
      <c r="A323" s="17"/>
      <c r="B323" s="30" t="s">
        <v>4</v>
      </c>
      <c r="C323" s="31"/>
      <c r="D323" s="31"/>
      <c r="E323" s="31"/>
      <c r="F323" s="31"/>
      <c r="G323" s="31"/>
      <c r="H323" s="31"/>
      <c r="I323" s="31"/>
      <c r="J323" s="31"/>
      <c r="K323" s="31"/>
      <c r="L323" s="31" t="s">
        <v>90</v>
      </c>
      <c r="M323" s="31"/>
      <c r="N323" s="31"/>
      <c r="O323" s="31"/>
      <c r="P323" s="31"/>
      <c r="Q323" s="31"/>
      <c r="R323" s="31"/>
      <c r="S323" s="31"/>
      <c r="T323" s="31"/>
      <c r="U323" s="30" t="s">
        <v>91</v>
      </c>
      <c r="V323" s="31"/>
      <c r="W323" s="31"/>
      <c r="X323" s="31"/>
      <c r="Y323" s="31"/>
      <c r="Z323" s="31"/>
      <c r="AA323" s="31"/>
      <c r="AB323" s="31"/>
      <c r="AC323" s="31"/>
      <c r="AD323" s="31"/>
    </row>
    <row r="324" spans="1:31" ht="84" x14ac:dyDescent="0.25">
      <c r="A324" s="18">
        <v>16</v>
      </c>
      <c r="B324" s="19" t="s">
        <v>5</v>
      </c>
      <c r="C324" s="19" t="s">
        <v>38</v>
      </c>
      <c r="D324" s="19" t="s">
        <v>6</v>
      </c>
      <c r="E324" s="19" t="s">
        <v>39</v>
      </c>
      <c r="F324" s="19" t="s">
        <v>15</v>
      </c>
      <c r="G324" s="19" t="s">
        <v>9</v>
      </c>
      <c r="H324" s="19" t="s">
        <v>10</v>
      </c>
      <c r="I324" s="19" t="s">
        <v>7</v>
      </c>
      <c r="J324" s="19" t="s">
        <v>40</v>
      </c>
      <c r="K324" s="19" t="s">
        <v>41</v>
      </c>
      <c r="L324" s="19" t="s">
        <v>13</v>
      </c>
      <c r="M324" s="20" t="s">
        <v>42</v>
      </c>
      <c r="N324" s="20" t="s">
        <v>28</v>
      </c>
      <c r="O324" s="22" t="s">
        <v>11</v>
      </c>
      <c r="P324" s="20" t="s">
        <v>8</v>
      </c>
      <c r="Q324" s="22" t="s">
        <v>14</v>
      </c>
      <c r="R324" s="20" t="s">
        <v>17</v>
      </c>
      <c r="S324" s="20" t="s">
        <v>16</v>
      </c>
      <c r="T324" s="22" t="s">
        <v>43</v>
      </c>
      <c r="U324" s="20" t="s">
        <v>44</v>
      </c>
      <c r="V324" s="22" t="s">
        <v>18</v>
      </c>
      <c r="W324" s="20" t="s">
        <v>45</v>
      </c>
      <c r="X324" s="22" t="s">
        <v>46</v>
      </c>
      <c r="Y324" s="20" t="s">
        <v>30</v>
      </c>
      <c r="Z324" s="22" t="s">
        <v>47</v>
      </c>
      <c r="AA324" s="20" t="s">
        <v>36</v>
      </c>
      <c r="AB324" s="19" t="s">
        <v>25</v>
      </c>
      <c r="AC324" s="19" t="s">
        <v>48</v>
      </c>
      <c r="AD324" s="19" t="s">
        <v>49</v>
      </c>
    </row>
    <row r="325" spans="1:31" ht="24" x14ac:dyDescent="0.25">
      <c r="A325" s="21" t="s">
        <v>67</v>
      </c>
      <c r="B325" s="20"/>
      <c r="C325" s="20"/>
      <c r="D325" s="20"/>
      <c r="E325" s="23"/>
      <c r="F325" s="23"/>
      <c r="G325" s="23"/>
      <c r="H325" s="20"/>
      <c r="I325" s="23"/>
      <c r="J325" s="23">
        <v>3000</v>
      </c>
      <c r="K325" s="23">
        <v>500</v>
      </c>
      <c r="L325" s="23">
        <v>500</v>
      </c>
      <c r="M325" s="20"/>
      <c r="N325" s="20"/>
      <c r="O325" s="20"/>
      <c r="P325" s="23"/>
      <c r="Q325" s="20"/>
      <c r="R325" s="23"/>
      <c r="S325" s="23"/>
      <c r="T325" s="23">
        <v>300</v>
      </c>
      <c r="U325" s="20"/>
      <c r="V325" s="20"/>
      <c r="W325" s="20"/>
      <c r="X325" s="23"/>
      <c r="Y325" s="20"/>
      <c r="Z325" s="23">
        <v>200</v>
      </c>
      <c r="AA325" s="23"/>
      <c r="AB325" s="23">
        <v>100</v>
      </c>
      <c r="AC325" s="23"/>
      <c r="AD325" s="23"/>
    </row>
    <row r="326" spans="1:31" ht="24" x14ac:dyDescent="0.25">
      <c r="A326" s="21" t="s">
        <v>68</v>
      </c>
      <c r="B326" s="20"/>
      <c r="C326" s="20"/>
      <c r="D326" s="20"/>
      <c r="E326" s="23"/>
      <c r="F326" s="23"/>
      <c r="G326" s="23">
        <v>400</v>
      </c>
      <c r="H326" s="20">
        <v>500</v>
      </c>
      <c r="I326" s="23"/>
      <c r="J326" s="23"/>
      <c r="K326" s="23"/>
      <c r="L326" s="23"/>
      <c r="M326" s="23">
        <v>2500</v>
      </c>
      <c r="N326" s="20"/>
      <c r="O326" s="20"/>
      <c r="P326" s="23">
        <v>1500</v>
      </c>
      <c r="Q326" s="20"/>
      <c r="R326" s="23"/>
      <c r="S326" s="23"/>
      <c r="T326" s="23">
        <v>300</v>
      </c>
      <c r="U326" s="20">
        <v>100</v>
      </c>
      <c r="V326" s="20"/>
      <c r="W326" s="20"/>
      <c r="X326" s="23"/>
      <c r="Y326" s="20"/>
      <c r="Z326" s="23"/>
      <c r="AA326" s="23"/>
      <c r="AB326" s="23">
        <v>100</v>
      </c>
      <c r="AC326" s="23"/>
      <c r="AD326" s="23"/>
    </row>
    <row r="327" spans="1:31" x14ac:dyDescent="0.25">
      <c r="A327" s="21" t="s">
        <v>36</v>
      </c>
      <c r="B327" s="20"/>
      <c r="C327" s="20"/>
      <c r="D327" s="20"/>
      <c r="E327" s="23"/>
      <c r="F327" s="23"/>
      <c r="G327" s="23"/>
      <c r="H327" s="20"/>
      <c r="I327" s="23"/>
      <c r="J327" s="23"/>
      <c r="K327" s="23"/>
      <c r="L327" s="23"/>
      <c r="M327" s="23"/>
      <c r="N327" s="20"/>
      <c r="O327" s="20"/>
      <c r="P327" s="23"/>
      <c r="Q327" s="20"/>
      <c r="R327" s="23"/>
      <c r="S327" s="23"/>
      <c r="T327" s="23"/>
      <c r="U327" s="20"/>
      <c r="V327" s="20"/>
      <c r="W327" s="20"/>
      <c r="X327" s="23"/>
      <c r="Y327" s="20"/>
      <c r="Z327" s="23"/>
      <c r="AA327" s="23">
        <v>1500</v>
      </c>
      <c r="AB327" s="23"/>
      <c r="AC327" s="23"/>
      <c r="AD327" s="23"/>
    </row>
    <row r="328" spans="1:31" x14ac:dyDescent="0.25">
      <c r="A328" s="24" t="s">
        <v>57</v>
      </c>
      <c r="B328" s="23"/>
      <c r="C328" s="23"/>
      <c r="D328" s="23"/>
      <c r="E328" s="23"/>
      <c r="F328" s="23"/>
      <c r="G328" s="23"/>
      <c r="H328" s="23"/>
      <c r="I328" s="23">
        <v>700</v>
      </c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>
        <v>500</v>
      </c>
      <c r="AA328" s="23"/>
      <c r="AB328" s="23"/>
      <c r="AC328" s="23"/>
      <c r="AD328" s="23"/>
    </row>
    <row r="329" spans="1:31" x14ac:dyDescent="0.25">
      <c r="A329" s="24" t="s">
        <v>65</v>
      </c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>
        <v>1550</v>
      </c>
      <c r="X329" s="23"/>
      <c r="Y329" s="23"/>
      <c r="Z329" s="23"/>
      <c r="AA329" s="23"/>
      <c r="AB329" s="23"/>
      <c r="AC329" s="23"/>
      <c r="AD329" s="23"/>
    </row>
    <row r="330" spans="1:31" x14ac:dyDescent="0.25">
      <c r="A330" s="25" t="s">
        <v>19</v>
      </c>
      <c r="B330" s="26">
        <f t="shared" ref="B330:AD330" si="30">B325+B326+B327+B328+B329</f>
        <v>0</v>
      </c>
      <c r="C330" s="26">
        <f t="shared" si="30"/>
        <v>0</v>
      </c>
      <c r="D330" s="26">
        <f t="shared" si="30"/>
        <v>0</v>
      </c>
      <c r="E330" s="26">
        <f t="shared" si="30"/>
        <v>0</v>
      </c>
      <c r="F330" s="26">
        <f t="shared" si="30"/>
        <v>0</v>
      </c>
      <c r="G330" s="26">
        <f t="shared" si="30"/>
        <v>400</v>
      </c>
      <c r="H330" s="26">
        <f t="shared" si="30"/>
        <v>500</v>
      </c>
      <c r="I330" s="26">
        <f t="shared" si="30"/>
        <v>700</v>
      </c>
      <c r="J330" s="26">
        <f t="shared" si="30"/>
        <v>3000</v>
      </c>
      <c r="K330" s="26">
        <f t="shared" si="30"/>
        <v>500</v>
      </c>
      <c r="L330" s="26">
        <f t="shared" si="30"/>
        <v>500</v>
      </c>
      <c r="M330" s="26">
        <f t="shared" si="30"/>
        <v>2500</v>
      </c>
      <c r="N330" s="26">
        <f t="shared" si="30"/>
        <v>0</v>
      </c>
      <c r="O330" s="26">
        <f t="shared" si="30"/>
        <v>0</v>
      </c>
      <c r="P330" s="26">
        <f t="shared" si="30"/>
        <v>1500</v>
      </c>
      <c r="Q330" s="26">
        <f t="shared" si="30"/>
        <v>0</v>
      </c>
      <c r="R330" s="26">
        <f t="shared" si="30"/>
        <v>0</v>
      </c>
      <c r="S330" s="26">
        <f t="shared" si="30"/>
        <v>0</v>
      </c>
      <c r="T330" s="26">
        <f t="shared" si="30"/>
        <v>600</v>
      </c>
      <c r="U330" s="26">
        <f t="shared" si="30"/>
        <v>100</v>
      </c>
      <c r="V330" s="26">
        <f t="shared" si="30"/>
        <v>0</v>
      </c>
      <c r="W330" s="26">
        <f t="shared" si="30"/>
        <v>1550</v>
      </c>
      <c r="X330" s="26">
        <f t="shared" si="30"/>
        <v>0</v>
      </c>
      <c r="Y330" s="26">
        <f t="shared" si="30"/>
        <v>0</v>
      </c>
      <c r="Z330" s="26">
        <f t="shared" si="30"/>
        <v>700</v>
      </c>
      <c r="AA330" s="26">
        <f t="shared" si="30"/>
        <v>1500</v>
      </c>
      <c r="AB330" s="26">
        <f t="shared" si="30"/>
        <v>200</v>
      </c>
      <c r="AC330" s="26">
        <f t="shared" si="30"/>
        <v>0</v>
      </c>
      <c r="AD330" s="26">
        <f t="shared" si="30"/>
        <v>0</v>
      </c>
    </row>
    <row r="331" spans="1:31" x14ac:dyDescent="0.25">
      <c r="A331" s="24" t="s">
        <v>20</v>
      </c>
      <c r="B331" s="23">
        <v>125</v>
      </c>
      <c r="C331" s="23">
        <v>60</v>
      </c>
      <c r="D331" s="23">
        <v>40</v>
      </c>
      <c r="E331" s="23">
        <v>55</v>
      </c>
      <c r="F331" s="23">
        <v>45</v>
      </c>
      <c r="G331" s="23">
        <v>35</v>
      </c>
      <c r="H331" s="23">
        <v>70</v>
      </c>
      <c r="I331" s="23">
        <v>678</v>
      </c>
      <c r="J331" s="23">
        <v>100</v>
      </c>
      <c r="K331" s="23">
        <v>63</v>
      </c>
      <c r="L331" s="23">
        <v>85</v>
      </c>
      <c r="M331" s="23">
        <v>68</v>
      </c>
      <c r="N331" s="23">
        <v>143</v>
      </c>
      <c r="O331" s="23">
        <v>420</v>
      </c>
      <c r="P331" s="23">
        <v>220</v>
      </c>
      <c r="Q331" s="23">
        <v>320</v>
      </c>
      <c r="R331" s="23">
        <v>240</v>
      </c>
      <c r="S331" s="23">
        <v>290</v>
      </c>
      <c r="T331" s="23">
        <v>600</v>
      </c>
      <c r="U331" s="23">
        <v>200</v>
      </c>
      <c r="V331" s="23">
        <v>1200</v>
      </c>
      <c r="W331" s="23">
        <v>145</v>
      </c>
      <c r="X331" s="23">
        <v>180</v>
      </c>
      <c r="Y331" s="23">
        <v>150</v>
      </c>
      <c r="Z331" s="23">
        <v>65</v>
      </c>
      <c r="AA331" s="23">
        <v>56</v>
      </c>
      <c r="AB331" s="23">
        <v>15</v>
      </c>
      <c r="AC331" s="23">
        <v>230</v>
      </c>
      <c r="AD331" s="23"/>
    </row>
    <row r="332" spans="1:31" x14ac:dyDescent="0.25">
      <c r="A332" s="25" t="s">
        <v>21</v>
      </c>
      <c r="B332" s="26">
        <f>B330*B331/1000</f>
        <v>0</v>
      </c>
      <c r="C332" s="26">
        <f t="shared" ref="C332:AD332" si="31">C330*C331/1000</f>
        <v>0</v>
      </c>
      <c r="D332" s="26">
        <f t="shared" si="31"/>
        <v>0</v>
      </c>
      <c r="E332" s="26">
        <f t="shared" si="31"/>
        <v>0</v>
      </c>
      <c r="F332" s="26">
        <f t="shared" si="31"/>
        <v>0</v>
      </c>
      <c r="G332" s="26">
        <f t="shared" si="31"/>
        <v>14</v>
      </c>
      <c r="H332" s="26">
        <f t="shared" si="31"/>
        <v>35</v>
      </c>
      <c r="I332" s="26">
        <f t="shared" si="31"/>
        <v>474.6</v>
      </c>
      <c r="J332" s="26">
        <f t="shared" si="31"/>
        <v>300</v>
      </c>
      <c r="K332" s="26">
        <f t="shared" si="31"/>
        <v>31.5</v>
      </c>
      <c r="L332" s="26">
        <f t="shared" si="31"/>
        <v>42.5</v>
      </c>
      <c r="M332" s="26">
        <f t="shared" si="31"/>
        <v>170</v>
      </c>
      <c r="N332" s="26">
        <f t="shared" si="31"/>
        <v>0</v>
      </c>
      <c r="O332" s="26">
        <f t="shared" si="31"/>
        <v>0</v>
      </c>
      <c r="P332" s="26">
        <f t="shared" si="31"/>
        <v>330</v>
      </c>
      <c r="Q332" s="26">
        <f t="shared" si="31"/>
        <v>0</v>
      </c>
      <c r="R332" s="26">
        <f t="shared" si="31"/>
        <v>0</v>
      </c>
      <c r="S332" s="26">
        <f t="shared" si="31"/>
        <v>0</v>
      </c>
      <c r="T332" s="26">
        <f t="shared" si="31"/>
        <v>360</v>
      </c>
      <c r="U332" s="26">
        <f t="shared" si="31"/>
        <v>20</v>
      </c>
      <c r="V332" s="26">
        <f t="shared" si="31"/>
        <v>0</v>
      </c>
      <c r="W332" s="26">
        <f t="shared" si="31"/>
        <v>224.75</v>
      </c>
      <c r="X332" s="26">
        <f t="shared" si="31"/>
        <v>0</v>
      </c>
      <c r="Y332" s="26">
        <f t="shared" si="31"/>
        <v>0</v>
      </c>
      <c r="Z332" s="26">
        <f t="shared" si="31"/>
        <v>45.5</v>
      </c>
      <c r="AA332" s="26">
        <f t="shared" si="31"/>
        <v>84</v>
      </c>
      <c r="AB332" s="26">
        <f t="shared" si="31"/>
        <v>3</v>
      </c>
      <c r="AC332" s="26">
        <f t="shared" si="31"/>
        <v>0</v>
      </c>
      <c r="AD332" s="26">
        <f t="shared" si="31"/>
        <v>0</v>
      </c>
      <c r="AE332" s="27">
        <f>SUM(B332:AD332)</f>
        <v>2134.85</v>
      </c>
    </row>
    <row r="333" spans="1:31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</row>
    <row r="335" spans="1:31" x14ac:dyDescent="0.25">
      <c r="B335" t="s">
        <v>22</v>
      </c>
      <c r="K335" t="s">
        <v>23</v>
      </c>
    </row>
    <row r="337" spans="1:30" ht="18.75" x14ac:dyDescent="0.25">
      <c r="A337" s="1"/>
      <c r="B337" s="1"/>
      <c r="C337" s="1"/>
      <c r="D337" s="2"/>
      <c r="E337" s="2"/>
      <c r="F337" s="1"/>
      <c r="G337" s="3" t="s">
        <v>0</v>
      </c>
      <c r="H337" s="2"/>
      <c r="I337" s="2"/>
      <c r="J337" s="2"/>
      <c r="K337" s="2"/>
      <c r="L337" s="1"/>
      <c r="M337" s="2"/>
      <c r="N337" s="2"/>
      <c r="O337" s="2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9.6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8.4499999999999993" customHeight="1" x14ac:dyDescent="0.25">
      <c r="A339" s="1"/>
      <c r="B339" s="2"/>
      <c r="C339" s="6"/>
      <c r="D339" s="6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5.75" x14ac:dyDescent="0.25">
      <c r="A340" s="7" t="s">
        <v>111</v>
      </c>
      <c r="B340" s="8"/>
      <c r="C340" s="2"/>
      <c r="D340" s="2"/>
      <c r="E340" s="2"/>
      <c r="F340" s="1"/>
      <c r="G340" s="2"/>
      <c r="H340" s="2"/>
      <c r="I340" s="2"/>
      <c r="J340" s="2"/>
      <c r="K340" s="2"/>
      <c r="L340" s="2"/>
      <c r="M340" s="1"/>
      <c r="N340" s="1"/>
      <c r="O340" s="2"/>
      <c r="P340" s="1"/>
      <c r="Q340" s="1"/>
      <c r="R340" s="2" t="s">
        <v>1</v>
      </c>
      <c r="S340" s="1"/>
      <c r="T340" s="1"/>
      <c r="U340" s="1"/>
      <c r="V340" s="1"/>
      <c r="W340" s="1"/>
      <c r="X340" s="1"/>
      <c r="Y340" s="1"/>
      <c r="Z340" s="1" t="s">
        <v>2</v>
      </c>
      <c r="AA340" s="1"/>
      <c r="AB340" s="1"/>
      <c r="AC340" s="1"/>
      <c r="AD340" s="1"/>
    </row>
    <row r="341" spans="1:30" x14ac:dyDescent="0.25">
      <c r="A341" s="1" t="s">
        <v>33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9"/>
      <c r="M342" s="2"/>
      <c r="N342" s="2"/>
      <c r="O342" s="2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5.75" x14ac:dyDescent="0.25">
      <c r="A343" s="9"/>
      <c r="B343" s="10"/>
      <c r="C343" s="11"/>
      <c r="D343" s="12" t="s">
        <v>3</v>
      </c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4"/>
      <c r="Q343" s="11"/>
      <c r="R343" s="11"/>
      <c r="S343" s="11"/>
      <c r="T343" s="15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</row>
    <row r="344" spans="1:30" x14ac:dyDescent="0.25">
      <c r="A344" s="17"/>
      <c r="B344" s="30" t="s">
        <v>4</v>
      </c>
      <c r="C344" s="31"/>
      <c r="D344" s="31"/>
      <c r="E344" s="31"/>
      <c r="F344" s="31"/>
      <c r="G344" s="31"/>
      <c r="H344" s="31"/>
      <c r="I344" s="31"/>
      <c r="J344" s="31"/>
      <c r="K344" s="31"/>
      <c r="L344" s="31" t="s">
        <v>90</v>
      </c>
      <c r="M344" s="31"/>
      <c r="N344" s="31"/>
      <c r="O344" s="31"/>
      <c r="P344" s="31"/>
      <c r="Q344" s="31"/>
      <c r="R344" s="31"/>
      <c r="S344" s="31"/>
      <c r="T344" s="31"/>
      <c r="U344" s="30" t="s">
        <v>91</v>
      </c>
      <c r="V344" s="31"/>
      <c r="W344" s="31"/>
      <c r="X344" s="31"/>
      <c r="Y344" s="31"/>
      <c r="Z344" s="31"/>
      <c r="AA344" s="31"/>
      <c r="AB344" s="31"/>
      <c r="AC344" s="31"/>
      <c r="AD344" s="31"/>
    </row>
    <row r="345" spans="1:30" ht="84" x14ac:dyDescent="0.25">
      <c r="A345" s="18">
        <v>17</v>
      </c>
      <c r="B345" s="19" t="s">
        <v>5</v>
      </c>
      <c r="C345" s="19" t="s">
        <v>38</v>
      </c>
      <c r="D345" s="19" t="s">
        <v>6</v>
      </c>
      <c r="E345" s="19" t="s">
        <v>39</v>
      </c>
      <c r="F345" s="19" t="s">
        <v>15</v>
      </c>
      <c r="G345" s="19" t="s">
        <v>9</v>
      </c>
      <c r="H345" s="19" t="s">
        <v>10</v>
      </c>
      <c r="I345" s="19" t="s">
        <v>7</v>
      </c>
      <c r="J345" s="19" t="s">
        <v>40</v>
      </c>
      <c r="K345" s="19" t="s">
        <v>41</v>
      </c>
      <c r="L345" s="19" t="s">
        <v>13</v>
      </c>
      <c r="M345" s="20" t="s">
        <v>42</v>
      </c>
      <c r="N345" s="20" t="s">
        <v>28</v>
      </c>
      <c r="O345" s="22" t="s">
        <v>11</v>
      </c>
      <c r="P345" s="20" t="s">
        <v>8</v>
      </c>
      <c r="Q345" s="22" t="s">
        <v>14</v>
      </c>
      <c r="R345" s="20" t="s">
        <v>17</v>
      </c>
      <c r="S345" s="20" t="s">
        <v>16</v>
      </c>
      <c r="T345" s="22" t="s">
        <v>43</v>
      </c>
      <c r="U345" s="20" t="s">
        <v>44</v>
      </c>
      <c r="V345" s="22" t="s">
        <v>18</v>
      </c>
      <c r="W345" s="20" t="s">
        <v>45</v>
      </c>
      <c r="X345" s="22" t="s">
        <v>46</v>
      </c>
      <c r="Y345" s="20" t="s">
        <v>30</v>
      </c>
      <c r="Z345" s="22" t="s">
        <v>47</v>
      </c>
      <c r="AA345" s="20" t="s">
        <v>36</v>
      </c>
      <c r="AB345" s="19" t="s">
        <v>25</v>
      </c>
      <c r="AC345" s="19" t="s">
        <v>48</v>
      </c>
      <c r="AD345" s="19" t="s">
        <v>49</v>
      </c>
    </row>
    <row r="346" spans="1:30" x14ac:dyDescent="0.25">
      <c r="A346" s="21" t="s">
        <v>50</v>
      </c>
      <c r="B346" s="20"/>
      <c r="C346" s="20"/>
      <c r="D346" s="20">
        <v>1500</v>
      </c>
      <c r="E346" s="23">
        <v>500</v>
      </c>
      <c r="F346" s="23">
        <v>300</v>
      </c>
      <c r="G346" s="23">
        <v>300</v>
      </c>
      <c r="H346" s="20">
        <v>300</v>
      </c>
      <c r="I346" s="23"/>
      <c r="J346" s="23"/>
      <c r="K346" s="23"/>
      <c r="L346" s="23"/>
      <c r="M346" s="20"/>
      <c r="N346" s="20"/>
      <c r="O346" s="20">
        <v>1300</v>
      </c>
      <c r="P346" s="23"/>
      <c r="Q346" s="20"/>
      <c r="R346" s="23">
        <v>100</v>
      </c>
      <c r="S346" s="23">
        <v>300</v>
      </c>
      <c r="T346" s="23">
        <v>200</v>
      </c>
      <c r="U346" s="20"/>
      <c r="V346" s="20"/>
      <c r="W346" s="20"/>
      <c r="X346" s="23"/>
      <c r="Y346" s="20"/>
      <c r="Z346" s="23"/>
      <c r="AA346" s="23"/>
      <c r="AB346" s="23">
        <v>100</v>
      </c>
      <c r="AC346" s="23"/>
      <c r="AD346" s="23"/>
    </row>
    <row r="347" spans="1:30" ht="36" x14ac:dyDescent="0.25">
      <c r="A347" s="21" t="s">
        <v>51</v>
      </c>
      <c r="B347" s="20"/>
      <c r="C347" s="20"/>
      <c r="D347" s="20"/>
      <c r="E347" s="23"/>
      <c r="F347" s="23"/>
      <c r="G347" s="23">
        <v>200</v>
      </c>
      <c r="H347" s="20"/>
      <c r="I347" s="23"/>
      <c r="J347" s="23"/>
      <c r="K347" s="23">
        <v>2500</v>
      </c>
      <c r="L347" s="23"/>
      <c r="M347" s="23"/>
      <c r="N347" s="20"/>
      <c r="O347" s="20"/>
      <c r="P347" s="23">
        <v>1000</v>
      </c>
      <c r="Q347" s="20"/>
      <c r="R347" s="23"/>
      <c r="S347" s="23"/>
      <c r="T347" s="23">
        <v>150</v>
      </c>
      <c r="U347" s="20">
        <v>100</v>
      </c>
      <c r="V347" s="20"/>
      <c r="W347" s="20"/>
      <c r="X347" s="23"/>
      <c r="Y347" s="20"/>
      <c r="Z347" s="23"/>
      <c r="AA347" s="23"/>
      <c r="AB347" s="23">
        <v>100</v>
      </c>
      <c r="AC347" s="23"/>
      <c r="AD347" s="23"/>
    </row>
    <row r="348" spans="1:30" x14ac:dyDescent="0.25">
      <c r="A348" s="21" t="s">
        <v>36</v>
      </c>
      <c r="B348" s="20"/>
      <c r="C348" s="20"/>
      <c r="D348" s="20"/>
      <c r="E348" s="23"/>
      <c r="F348" s="23"/>
      <c r="G348" s="23"/>
      <c r="H348" s="20"/>
      <c r="I348" s="23"/>
      <c r="J348" s="23"/>
      <c r="K348" s="23"/>
      <c r="L348" s="23"/>
      <c r="M348" s="23"/>
      <c r="N348" s="20"/>
      <c r="O348" s="20"/>
      <c r="P348" s="23"/>
      <c r="Q348" s="20"/>
      <c r="R348" s="23"/>
      <c r="S348" s="23"/>
      <c r="T348" s="23"/>
      <c r="U348" s="20"/>
      <c r="V348" s="20"/>
      <c r="W348" s="20"/>
      <c r="X348" s="23"/>
      <c r="Y348" s="20"/>
      <c r="Z348" s="23"/>
      <c r="AA348" s="23">
        <v>1500</v>
      </c>
      <c r="AB348" s="23"/>
      <c r="AC348" s="23"/>
      <c r="AD348" s="23"/>
    </row>
    <row r="349" spans="1:30" x14ac:dyDescent="0.25">
      <c r="A349" s="24" t="s">
        <v>57</v>
      </c>
      <c r="B349" s="23"/>
      <c r="C349" s="23"/>
      <c r="D349" s="23"/>
      <c r="E349" s="23"/>
      <c r="F349" s="23"/>
      <c r="G349" s="23"/>
      <c r="H349" s="23"/>
      <c r="I349" s="23">
        <v>600</v>
      </c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>
        <v>300</v>
      </c>
      <c r="AA349" s="23"/>
      <c r="AB349" s="23"/>
      <c r="AC349" s="23"/>
      <c r="AD349" s="23"/>
    </row>
    <row r="350" spans="1:30" x14ac:dyDescent="0.25">
      <c r="A350" s="24" t="s">
        <v>29</v>
      </c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>
        <v>1500</v>
      </c>
      <c r="X350" s="23"/>
      <c r="Y350" s="23"/>
      <c r="Z350" s="23"/>
      <c r="AA350" s="23"/>
      <c r="AB350" s="23"/>
      <c r="AC350" s="23"/>
      <c r="AD350" s="23"/>
    </row>
    <row r="351" spans="1:30" x14ac:dyDescent="0.25">
      <c r="A351" s="25" t="s">
        <v>19</v>
      </c>
      <c r="B351" s="26">
        <f t="shared" ref="B351:AD351" si="32">B346+B347+B348+B349+B350</f>
        <v>0</v>
      </c>
      <c r="C351" s="26">
        <f t="shared" si="32"/>
        <v>0</v>
      </c>
      <c r="D351" s="26">
        <f t="shared" si="32"/>
        <v>1500</v>
      </c>
      <c r="E351" s="26">
        <f t="shared" si="32"/>
        <v>500</v>
      </c>
      <c r="F351" s="26">
        <f t="shared" si="32"/>
        <v>300</v>
      </c>
      <c r="G351" s="26">
        <f t="shared" si="32"/>
        <v>500</v>
      </c>
      <c r="H351" s="26">
        <f t="shared" si="32"/>
        <v>300</v>
      </c>
      <c r="I351" s="26">
        <f t="shared" si="32"/>
        <v>600</v>
      </c>
      <c r="J351" s="26">
        <f t="shared" si="32"/>
        <v>0</v>
      </c>
      <c r="K351" s="26">
        <f t="shared" si="32"/>
        <v>2500</v>
      </c>
      <c r="L351" s="26">
        <f t="shared" si="32"/>
        <v>0</v>
      </c>
      <c r="M351" s="26">
        <f t="shared" si="32"/>
        <v>0</v>
      </c>
      <c r="N351" s="26">
        <f t="shared" si="32"/>
        <v>0</v>
      </c>
      <c r="O351" s="26">
        <f t="shared" si="32"/>
        <v>1300</v>
      </c>
      <c r="P351" s="26">
        <f t="shared" si="32"/>
        <v>1000</v>
      </c>
      <c r="Q351" s="26">
        <f t="shared" si="32"/>
        <v>0</v>
      </c>
      <c r="R351" s="26">
        <f t="shared" si="32"/>
        <v>100</v>
      </c>
      <c r="S351" s="26">
        <f t="shared" si="32"/>
        <v>300</v>
      </c>
      <c r="T351" s="26">
        <f t="shared" si="32"/>
        <v>350</v>
      </c>
      <c r="U351" s="26">
        <f t="shared" si="32"/>
        <v>100</v>
      </c>
      <c r="V351" s="26">
        <f t="shared" si="32"/>
        <v>0</v>
      </c>
      <c r="W351" s="26">
        <f t="shared" si="32"/>
        <v>1500</v>
      </c>
      <c r="X351" s="26">
        <f t="shared" si="32"/>
        <v>0</v>
      </c>
      <c r="Y351" s="26">
        <f t="shared" si="32"/>
        <v>0</v>
      </c>
      <c r="Z351" s="26">
        <f t="shared" si="32"/>
        <v>300</v>
      </c>
      <c r="AA351" s="26">
        <f t="shared" si="32"/>
        <v>1500</v>
      </c>
      <c r="AB351" s="26">
        <f t="shared" si="32"/>
        <v>200</v>
      </c>
      <c r="AC351" s="26">
        <f t="shared" si="32"/>
        <v>0</v>
      </c>
      <c r="AD351" s="26">
        <f t="shared" si="32"/>
        <v>0</v>
      </c>
    </row>
    <row r="352" spans="1:30" x14ac:dyDescent="0.25">
      <c r="A352" s="24" t="s">
        <v>20</v>
      </c>
      <c r="B352" s="23">
        <v>125</v>
      </c>
      <c r="C352" s="23">
        <v>60</v>
      </c>
      <c r="D352" s="23">
        <v>40</v>
      </c>
      <c r="E352" s="23">
        <v>55</v>
      </c>
      <c r="F352" s="23">
        <v>45</v>
      </c>
      <c r="G352" s="23">
        <v>35</v>
      </c>
      <c r="H352" s="23">
        <v>70</v>
      </c>
      <c r="I352" s="23">
        <v>678</v>
      </c>
      <c r="J352" s="23">
        <v>100</v>
      </c>
      <c r="K352" s="23">
        <v>63</v>
      </c>
      <c r="L352" s="23">
        <v>85</v>
      </c>
      <c r="M352" s="23">
        <v>68</v>
      </c>
      <c r="N352" s="23">
        <v>143</v>
      </c>
      <c r="O352" s="23">
        <v>420</v>
      </c>
      <c r="P352" s="23">
        <v>220</v>
      </c>
      <c r="Q352" s="23">
        <v>320</v>
      </c>
      <c r="R352" s="23">
        <v>240</v>
      </c>
      <c r="S352" s="23">
        <v>290</v>
      </c>
      <c r="T352" s="23">
        <v>600</v>
      </c>
      <c r="U352" s="23">
        <v>200</v>
      </c>
      <c r="V352" s="23">
        <v>1200</v>
      </c>
      <c r="W352" s="23">
        <v>145</v>
      </c>
      <c r="X352" s="23">
        <v>180</v>
      </c>
      <c r="Y352" s="23">
        <v>150</v>
      </c>
      <c r="Z352" s="23">
        <v>65</v>
      </c>
      <c r="AA352" s="23">
        <v>56</v>
      </c>
      <c r="AB352" s="23">
        <v>15</v>
      </c>
      <c r="AC352" s="23">
        <v>230</v>
      </c>
      <c r="AD352" s="23"/>
    </row>
    <row r="353" spans="1:31" x14ac:dyDescent="0.25">
      <c r="A353" s="25" t="s">
        <v>21</v>
      </c>
      <c r="B353" s="26">
        <f>B351*B352/1000</f>
        <v>0</v>
      </c>
      <c r="C353" s="26">
        <f t="shared" ref="C353:AD353" si="33">C351*C352/1000</f>
        <v>0</v>
      </c>
      <c r="D353" s="26">
        <f t="shared" si="33"/>
        <v>60</v>
      </c>
      <c r="E353" s="26">
        <f t="shared" si="33"/>
        <v>27.5</v>
      </c>
      <c r="F353" s="26">
        <f t="shared" si="33"/>
        <v>13.5</v>
      </c>
      <c r="G353" s="26">
        <f t="shared" si="33"/>
        <v>17.5</v>
      </c>
      <c r="H353" s="26">
        <f t="shared" si="33"/>
        <v>21</v>
      </c>
      <c r="I353" s="26">
        <f t="shared" si="33"/>
        <v>406.8</v>
      </c>
      <c r="J353" s="26">
        <f t="shared" si="33"/>
        <v>0</v>
      </c>
      <c r="K353" s="26">
        <f t="shared" si="33"/>
        <v>157.5</v>
      </c>
      <c r="L353" s="26">
        <f t="shared" si="33"/>
        <v>0</v>
      </c>
      <c r="M353" s="26">
        <f t="shared" si="33"/>
        <v>0</v>
      </c>
      <c r="N353" s="26">
        <f t="shared" si="33"/>
        <v>0</v>
      </c>
      <c r="O353" s="26">
        <f t="shared" si="33"/>
        <v>546</v>
      </c>
      <c r="P353" s="26">
        <f t="shared" si="33"/>
        <v>220</v>
      </c>
      <c r="Q353" s="26">
        <f t="shared" si="33"/>
        <v>0</v>
      </c>
      <c r="R353" s="26">
        <f t="shared" si="33"/>
        <v>24</v>
      </c>
      <c r="S353" s="26">
        <f t="shared" si="33"/>
        <v>87</v>
      </c>
      <c r="T353" s="26">
        <f t="shared" si="33"/>
        <v>210</v>
      </c>
      <c r="U353" s="26">
        <f t="shared" si="33"/>
        <v>20</v>
      </c>
      <c r="V353" s="26">
        <f t="shared" si="33"/>
        <v>0</v>
      </c>
      <c r="W353" s="26">
        <f t="shared" si="33"/>
        <v>217.5</v>
      </c>
      <c r="X353" s="26">
        <f t="shared" si="33"/>
        <v>0</v>
      </c>
      <c r="Y353" s="26">
        <f t="shared" si="33"/>
        <v>0</v>
      </c>
      <c r="Z353" s="26">
        <f t="shared" si="33"/>
        <v>19.5</v>
      </c>
      <c r="AA353" s="26">
        <f t="shared" si="33"/>
        <v>84</v>
      </c>
      <c r="AB353" s="26">
        <f t="shared" si="33"/>
        <v>3</v>
      </c>
      <c r="AC353" s="26">
        <f t="shared" si="33"/>
        <v>0</v>
      </c>
      <c r="AD353" s="26">
        <f t="shared" si="33"/>
        <v>0</v>
      </c>
      <c r="AE353" s="27">
        <f>SUM(B353:AD353)</f>
        <v>2134.8000000000002</v>
      </c>
    </row>
    <row r="354" spans="1:31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</row>
    <row r="356" spans="1:31" x14ac:dyDescent="0.25">
      <c r="B356" t="s">
        <v>22</v>
      </c>
      <c r="K356" t="s">
        <v>23</v>
      </c>
    </row>
    <row r="358" spans="1:31" ht="18.75" x14ac:dyDescent="0.25">
      <c r="A358" s="1"/>
      <c r="B358" s="1"/>
      <c r="C358" s="1"/>
      <c r="D358" s="2"/>
      <c r="E358" s="2"/>
      <c r="F358" s="1"/>
      <c r="G358" s="3" t="s">
        <v>0</v>
      </c>
      <c r="H358" s="2"/>
      <c r="I358" s="2"/>
      <c r="J358" s="2"/>
      <c r="K358" s="2"/>
      <c r="L358" s="1"/>
      <c r="M358" s="2"/>
      <c r="N358" s="2"/>
      <c r="O358" s="2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1" ht="15.75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1" x14ac:dyDescent="0.25">
      <c r="A360" s="1"/>
      <c r="B360" s="2"/>
      <c r="C360" s="6"/>
      <c r="D360" s="6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1" ht="15.75" x14ac:dyDescent="0.25">
      <c r="A361" s="7" t="s">
        <v>112</v>
      </c>
      <c r="B361" s="8"/>
      <c r="C361" s="2"/>
      <c r="D361" s="2"/>
      <c r="E361" s="2"/>
      <c r="F361" s="1"/>
      <c r="G361" s="2"/>
      <c r="H361" s="2"/>
      <c r="I361" s="2"/>
      <c r="J361" s="2"/>
      <c r="K361" s="2"/>
      <c r="L361" s="2"/>
      <c r="M361" s="1"/>
      <c r="N361" s="1"/>
      <c r="O361" s="2"/>
      <c r="P361" s="1"/>
      <c r="Q361" s="1"/>
      <c r="R361" s="2" t="s">
        <v>1</v>
      </c>
      <c r="S361" s="1"/>
      <c r="T361" s="1"/>
      <c r="U361" s="1"/>
      <c r="V361" s="1"/>
      <c r="W361" s="1"/>
      <c r="X361" s="1"/>
      <c r="Y361" s="1"/>
      <c r="Z361" s="1" t="s">
        <v>2</v>
      </c>
      <c r="AA361" s="1"/>
      <c r="AB361" s="1"/>
      <c r="AC361" s="1"/>
      <c r="AD361" s="1"/>
    </row>
    <row r="362" spans="1:31" x14ac:dyDescent="0.25">
      <c r="A362" s="1" t="s">
        <v>34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9"/>
      <c r="M363" s="2"/>
      <c r="N363" s="2"/>
      <c r="O363" s="2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1" ht="15.75" x14ac:dyDescent="0.25">
      <c r="A364" s="9"/>
      <c r="B364" s="10"/>
      <c r="C364" s="11"/>
      <c r="D364" s="12" t="s">
        <v>3</v>
      </c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4"/>
      <c r="Q364" s="11"/>
      <c r="R364" s="11"/>
      <c r="S364" s="11"/>
      <c r="T364" s="15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</row>
    <row r="365" spans="1:31" x14ac:dyDescent="0.25">
      <c r="A365" s="17"/>
      <c r="B365" s="30" t="s">
        <v>4</v>
      </c>
      <c r="C365" s="31"/>
      <c r="D365" s="31"/>
      <c r="E365" s="31"/>
      <c r="F365" s="31"/>
      <c r="G365" s="31"/>
      <c r="H365" s="31"/>
      <c r="I365" s="31"/>
      <c r="J365" s="31"/>
      <c r="K365" s="31"/>
      <c r="L365" s="31" t="s">
        <v>90</v>
      </c>
      <c r="M365" s="31"/>
      <c r="N365" s="31"/>
      <c r="O365" s="31"/>
      <c r="P365" s="31"/>
      <c r="Q365" s="31"/>
      <c r="R365" s="31"/>
      <c r="S365" s="31"/>
      <c r="T365" s="31"/>
      <c r="U365" s="30" t="s">
        <v>91</v>
      </c>
      <c r="V365" s="31"/>
      <c r="W365" s="31"/>
      <c r="X365" s="31"/>
      <c r="Y365" s="31"/>
      <c r="Z365" s="31"/>
      <c r="AA365" s="31"/>
      <c r="AB365" s="31"/>
      <c r="AC365" s="31"/>
      <c r="AD365" s="31"/>
    </row>
    <row r="366" spans="1:31" ht="84" x14ac:dyDescent="0.25">
      <c r="A366" s="18">
        <v>18</v>
      </c>
      <c r="B366" s="19" t="s">
        <v>5</v>
      </c>
      <c r="C366" s="19" t="s">
        <v>38</v>
      </c>
      <c r="D366" s="19" t="s">
        <v>6</v>
      </c>
      <c r="E366" s="19" t="s">
        <v>39</v>
      </c>
      <c r="F366" s="19" t="s">
        <v>15</v>
      </c>
      <c r="G366" s="19" t="s">
        <v>9</v>
      </c>
      <c r="H366" s="19" t="s">
        <v>10</v>
      </c>
      <c r="I366" s="19" t="s">
        <v>7</v>
      </c>
      <c r="J366" s="19" t="s">
        <v>40</v>
      </c>
      <c r="K366" s="19" t="s">
        <v>41</v>
      </c>
      <c r="L366" s="19" t="s">
        <v>13</v>
      </c>
      <c r="M366" s="20" t="s">
        <v>42</v>
      </c>
      <c r="N366" s="20" t="s">
        <v>28</v>
      </c>
      <c r="O366" s="22" t="s">
        <v>11</v>
      </c>
      <c r="P366" s="20" t="s">
        <v>8</v>
      </c>
      <c r="Q366" s="22" t="s">
        <v>14</v>
      </c>
      <c r="R366" s="20" t="s">
        <v>17</v>
      </c>
      <c r="S366" s="20" t="s">
        <v>16</v>
      </c>
      <c r="T366" s="22" t="s">
        <v>43</v>
      </c>
      <c r="U366" s="20" t="s">
        <v>44</v>
      </c>
      <c r="V366" s="22" t="s">
        <v>18</v>
      </c>
      <c r="W366" s="20" t="s">
        <v>45</v>
      </c>
      <c r="X366" s="22" t="s">
        <v>46</v>
      </c>
      <c r="Y366" s="20" t="s">
        <v>30</v>
      </c>
      <c r="Z366" s="22" t="s">
        <v>47</v>
      </c>
      <c r="AA366" s="20" t="s">
        <v>36</v>
      </c>
      <c r="AB366" s="19" t="s">
        <v>25</v>
      </c>
      <c r="AC366" s="19" t="s">
        <v>48</v>
      </c>
      <c r="AD366" s="19" t="s">
        <v>49</v>
      </c>
    </row>
    <row r="367" spans="1:31" ht="24" x14ac:dyDescent="0.25">
      <c r="A367" s="21" t="s">
        <v>54</v>
      </c>
      <c r="B367" s="20"/>
      <c r="C367" s="20"/>
      <c r="D367" s="20"/>
      <c r="E367" s="23">
        <v>500</v>
      </c>
      <c r="F367" s="23"/>
      <c r="G367" s="23">
        <v>300</v>
      </c>
      <c r="H367" s="20">
        <v>300</v>
      </c>
      <c r="I367" s="23"/>
      <c r="J367" s="23"/>
      <c r="K367" s="23">
        <v>500</v>
      </c>
      <c r="L367" s="23">
        <v>100</v>
      </c>
      <c r="M367" s="20"/>
      <c r="N367" s="20"/>
      <c r="O367" s="20"/>
      <c r="P367" s="23">
        <v>1500</v>
      </c>
      <c r="Q367" s="20"/>
      <c r="R367" s="23">
        <v>200</v>
      </c>
      <c r="S367" s="23"/>
      <c r="T367" s="23">
        <v>200</v>
      </c>
      <c r="U367" s="20">
        <v>100</v>
      </c>
      <c r="V367" s="20"/>
      <c r="W367" s="20"/>
      <c r="X367" s="23"/>
      <c r="Y367" s="20"/>
      <c r="Z367" s="23"/>
      <c r="AA367" s="23"/>
      <c r="AB367" s="23">
        <v>100</v>
      </c>
      <c r="AC367" s="23"/>
      <c r="AD367" s="23"/>
    </row>
    <row r="368" spans="1:31" ht="36" x14ac:dyDescent="0.25">
      <c r="A368" s="21" t="s">
        <v>37</v>
      </c>
      <c r="B368" s="20"/>
      <c r="C368" s="20"/>
      <c r="D368" s="20"/>
      <c r="E368" s="23">
        <v>2000</v>
      </c>
      <c r="F368" s="23"/>
      <c r="G368" s="23">
        <v>200</v>
      </c>
      <c r="H368" s="20"/>
      <c r="I368" s="23"/>
      <c r="J368" s="23"/>
      <c r="K368" s="23"/>
      <c r="L368" s="23"/>
      <c r="M368" s="23"/>
      <c r="N368" s="20"/>
      <c r="O368" s="20"/>
      <c r="P368" s="23"/>
      <c r="Q368" s="20"/>
      <c r="R368" s="23"/>
      <c r="S368" s="23"/>
      <c r="T368" s="23">
        <v>281</v>
      </c>
      <c r="U368" s="20"/>
      <c r="V368" s="20"/>
      <c r="W368" s="20"/>
      <c r="X368" s="23"/>
      <c r="Y368" s="20"/>
      <c r="Z368" s="23"/>
      <c r="AA368" s="23"/>
      <c r="AB368" s="23">
        <v>100</v>
      </c>
      <c r="AC368" s="23"/>
      <c r="AD368" s="23"/>
    </row>
    <row r="369" spans="1:31" x14ac:dyDescent="0.25">
      <c r="A369" s="21" t="s">
        <v>36</v>
      </c>
      <c r="B369" s="20"/>
      <c r="C369" s="20"/>
      <c r="D369" s="20"/>
      <c r="E369" s="23"/>
      <c r="F369" s="23"/>
      <c r="G369" s="23"/>
      <c r="H369" s="20"/>
      <c r="I369" s="23"/>
      <c r="J369" s="23"/>
      <c r="K369" s="23"/>
      <c r="L369" s="23"/>
      <c r="M369" s="23"/>
      <c r="N369" s="20"/>
      <c r="O369" s="20"/>
      <c r="P369" s="23"/>
      <c r="Q369" s="20"/>
      <c r="R369" s="23"/>
      <c r="S369" s="23"/>
      <c r="T369" s="23"/>
      <c r="U369" s="20"/>
      <c r="V369" s="20"/>
      <c r="W369" s="20"/>
      <c r="X369" s="23"/>
      <c r="Y369" s="20"/>
      <c r="Z369" s="23"/>
      <c r="AA369" s="23">
        <v>1500</v>
      </c>
      <c r="AB369" s="23"/>
      <c r="AC369" s="23"/>
      <c r="AD369" s="23"/>
    </row>
    <row r="370" spans="1:31" x14ac:dyDescent="0.25">
      <c r="A370" s="24" t="s">
        <v>94</v>
      </c>
      <c r="B370" s="23"/>
      <c r="C370" s="23"/>
      <c r="D370" s="23"/>
      <c r="E370" s="23"/>
      <c r="F370" s="23"/>
      <c r="G370" s="23"/>
      <c r="H370" s="23"/>
      <c r="I370" s="23">
        <v>500</v>
      </c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>
        <v>300</v>
      </c>
      <c r="AA370" s="23"/>
      <c r="AB370" s="23"/>
      <c r="AC370" s="23"/>
      <c r="AD370" s="23"/>
    </row>
    <row r="371" spans="1:31" x14ac:dyDescent="0.25">
      <c r="A371" s="24" t="s">
        <v>12</v>
      </c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>
        <v>3420</v>
      </c>
      <c r="AD371" s="23"/>
    </row>
    <row r="372" spans="1:31" x14ac:dyDescent="0.25">
      <c r="A372" s="25" t="s">
        <v>19</v>
      </c>
      <c r="B372" s="26">
        <f t="shared" ref="B372:AD372" si="34">B367+B368+B369+B370+B371</f>
        <v>0</v>
      </c>
      <c r="C372" s="26">
        <f t="shared" si="34"/>
        <v>0</v>
      </c>
      <c r="D372" s="26">
        <f t="shared" si="34"/>
        <v>0</v>
      </c>
      <c r="E372" s="26">
        <f t="shared" si="34"/>
        <v>2500</v>
      </c>
      <c r="F372" s="26">
        <f t="shared" si="34"/>
        <v>0</v>
      </c>
      <c r="G372" s="26">
        <f t="shared" si="34"/>
        <v>500</v>
      </c>
      <c r="H372" s="26">
        <f t="shared" si="34"/>
        <v>300</v>
      </c>
      <c r="I372" s="26">
        <f t="shared" si="34"/>
        <v>500</v>
      </c>
      <c r="J372" s="26">
        <f t="shared" si="34"/>
        <v>0</v>
      </c>
      <c r="K372" s="26">
        <f t="shared" si="34"/>
        <v>500</v>
      </c>
      <c r="L372" s="26">
        <f t="shared" si="34"/>
        <v>100</v>
      </c>
      <c r="M372" s="26">
        <f t="shared" si="34"/>
        <v>0</v>
      </c>
      <c r="N372" s="26">
        <f t="shared" si="34"/>
        <v>0</v>
      </c>
      <c r="O372" s="26">
        <f t="shared" si="34"/>
        <v>0</v>
      </c>
      <c r="P372" s="26">
        <f t="shared" si="34"/>
        <v>1500</v>
      </c>
      <c r="Q372" s="26">
        <f t="shared" si="34"/>
        <v>0</v>
      </c>
      <c r="R372" s="26">
        <f t="shared" si="34"/>
        <v>200</v>
      </c>
      <c r="S372" s="26">
        <f t="shared" si="34"/>
        <v>0</v>
      </c>
      <c r="T372" s="26">
        <f t="shared" si="34"/>
        <v>481</v>
      </c>
      <c r="U372" s="26">
        <f t="shared" si="34"/>
        <v>100</v>
      </c>
      <c r="V372" s="26">
        <f t="shared" si="34"/>
        <v>0</v>
      </c>
      <c r="W372" s="26">
        <f t="shared" si="34"/>
        <v>0</v>
      </c>
      <c r="X372" s="26">
        <f t="shared" si="34"/>
        <v>0</v>
      </c>
      <c r="Y372" s="26">
        <f t="shared" si="34"/>
        <v>0</v>
      </c>
      <c r="Z372" s="26">
        <f t="shared" si="34"/>
        <v>300</v>
      </c>
      <c r="AA372" s="26">
        <f t="shared" si="34"/>
        <v>1500</v>
      </c>
      <c r="AB372" s="26">
        <f t="shared" si="34"/>
        <v>200</v>
      </c>
      <c r="AC372" s="26">
        <f t="shared" si="34"/>
        <v>3420</v>
      </c>
      <c r="AD372" s="26">
        <f t="shared" si="34"/>
        <v>0</v>
      </c>
    </row>
    <row r="373" spans="1:31" x14ac:dyDescent="0.25">
      <c r="A373" s="24" t="s">
        <v>20</v>
      </c>
      <c r="B373" s="23">
        <v>125</v>
      </c>
      <c r="C373" s="23">
        <v>60</v>
      </c>
      <c r="D373" s="23">
        <v>40</v>
      </c>
      <c r="E373" s="23">
        <v>55</v>
      </c>
      <c r="F373" s="23">
        <v>45</v>
      </c>
      <c r="G373" s="23">
        <v>35</v>
      </c>
      <c r="H373" s="23">
        <v>70</v>
      </c>
      <c r="I373" s="23">
        <v>678</v>
      </c>
      <c r="J373" s="23">
        <v>100</v>
      </c>
      <c r="K373" s="23">
        <v>63</v>
      </c>
      <c r="L373" s="23">
        <v>85</v>
      </c>
      <c r="M373" s="23">
        <v>68</v>
      </c>
      <c r="N373" s="23">
        <v>143</v>
      </c>
      <c r="O373" s="23">
        <v>420</v>
      </c>
      <c r="P373" s="23">
        <v>220</v>
      </c>
      <c r="Q373" s="23">
        <v>320</v>
      </c>
      <c r="R373" s="23">
        <v>240</v>
      </c>
      <c r="S373" s="23">
        <v>290</v>
      </c>
      <c r="T373" s="23">
        <v>600</v>
      </c>
      <c r="U373" s="23">
        <v>200</v>
      </c>
      <c r="V373" s="23">
        <v>1200</v>
      </c>
      <c r="W373" s="23">
        <v>145</v>
      </c>
      <c r="X373" s="23">
        <v>180</v>
      </c>
      <c r="Y373" s="23">
        <v>150</v>
      </c>
      <c r="Z373" s="23">
        <v>65</v>
      </c>
      <c r="AA373" s="23">
        <v>56</v>
      </c>
      <c r="AB373" s="23">
        <v>15</v>
      </c>
      <c r="AC373" s="23">
        <v>230</v>
      </c>
      <c r="AD373" s="23"/>
    </row>
    <row r="374" spans="1:31" x14ac:dyDescent="0.25">
      <c r="A374" s="25" t="s">
        <v>21</v>
      </c>
      <c r="B374" s="26">
        <f>B372*B373/1000</f>
        <v>0</v>
      </c>
      <c r="C374" s="26">
        <f t="shared" ref="C374:AD374" si="35">C372*C373/1000</f>
        <v>0</v>
      </c>
      <c r="D374" s="26">
        <f t="shared" si="35"/>
        <v>0</v>
      </c>
      <c r="E374" s="26">
        <f t="shared" si="35"/>
        <v>137.5</v>
      </c>
      <c r="F374" s="26">
        <f t="shared" si="35"/>
        <v>0</v>
      </c>
      <c r="G374" s="26">
        <f t="shared" si="35"/>
        <v>17.5</v>
      </c>
      <c r="H374" s="26">
        <f t="shared" si="35"/>
        <v>21</v>
      </c>
      <c r="I374" s="26">
        <f t="shared" si="35"/>
        <v>339</v>
      </c>
      <c r="J374" s="26">
        <f t="shared" si="35"/>
        <v>0</v>
      </c>
      <c r="K374" s="26">
        <f t="shared" si="35"/>
        <v>31.5</v>
      </c>
      <c r="L374" s="26">
        <f t="shared" si="35"/>
        <v>8.5</v>
      </c>
      <c r="M374" s="26">
        <f t="shared" si="35"/>
        <v>0</v>
      </c>
      <c r="N374" s="26">
        <f t="shared" si="35"/>
        <v>0</v>
      </c>
      <c r="O374" s="26">
        <f t="shared" si="35"/>
        <v>0</v>
      </c>
      <c r="P374" s="26">
        <f t="shared" si="35"/>
        <v>330</v>
      </c>
      <c r="Q374" s="26">
        <f t="shared" si="35"/>
        <v>0</v>
      </c>
      <c r="R374" s="26">
        <f t="shared" si="35"/>
        <v>48</v>
      </c>
      <c r="S374" s="26">
        <f t="shared" si="35"/>
        <v>0</v>
      </c>
      <c r="T374" s="26">
        <f t="shared" si="35"/>
        <v>288.60000000000002</v>
      </c>
      <c r="U374" s="26">
        <f t="shared" si="35"/>
        <v>20</v>
      </c>
      <c r="V374" s="26">
        <f t="shared" si="35"/>
        <v>0</v>
      </c>
      <c r="W374" s="26">
        <f t="shared" si="35"/>
        <v>0</v>
      </c>
      <c r="X374" s="26">
        <f t="shared" si="35"/>
        <v>0</v>
      </c>
      <c r="Y374" s="26">
        <f t="shared" si="35"/>
        <v>0</v>
      </c>
      <c r="Z374" s="26">
        <f t="shared" si="35"/>
        <v>19.5</v>
      </c>
      <c r="AA374" s="26">
        <f t="shared" si="35"/>
        <v>84</v>
      </c>
      <c r="AB374" s="26">
        <f t="shared" si="35"/>
        <v>3</v>
      </c>
      <c r="AC374" s="26">
        <f t="shared" si="35"/>
        <v>786.6</v>
      </c>
      <c r="AD374" s="26">
        <f t="shared" si="35"/>
        <v>0</v>
      </c>
      <c r="AE374" s="27">
        <f>SUM(B374:AD374)</f>
        <v>2134.6999999999998</v>
      </c>
    </row>
    <row r="375" spans="1:31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</row>
    <row r="377" spans="1:31" x14ac:dyDescent="0.25">
      <c r="B377" t="s">
        <v>22</v>
      </c>
      <c r="K377" t="s">
        <v>23</v>
      </c>
    </row>
    <row r="379" spans="1:31" ht="18.75" x14ac:dyDescent="0.25">
      <c r="A379" s="1"/>
      <c r="B379" s="1"/>
      <c r="C379" s="1"/>
      <c r="D379" s="2"/>
      <c r="E379" s="2"/>
      <c r="F379" s="1"/>
      <c r="G379" s="3" t="s">
        <v>0</v>
      </c>
      <c r="H379" s="2"/>
      <c r="I379" s="2"/>
      <c r="J379" s="2"/>
      <c r="K379" s="2"/>
      <c r="L379" s="1"/>
      <c r="M379" s="2"/>
      <c r="N379" s="2"/>
      <c r="O379" s="2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1" ht="10.1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1" ht="6" customHeight="1" x14ac:dyDescent="0.25">
      <c r="A381" s="1"/>
      <c r="B381" s="2"/>
      <c r="C381" s="6"/>
      <c r="D381" s="6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1" ht="15.75" x14ac:dyDescent="0.25">
      <c r="A382" s="7" t="s">
        <v>113</v>
      </c>
      <c r="B382" s="8"/>
      <c r="C382" s="2"/>
      <c r="D382" s="2"/>
      <c r="E382" s="2"/>
      <c r="F382" s="1"/>
      <c r="G382" s="2"/>
      <c r="H382" s="2"/>
      <c r="I382" s="2"/>
      <c r="J382" s="2"/>
      <c r="K382" s="2"/>
      <c r="L382" s="2"/>
      <c r="M382" s="1"/>
      <c r="N382" s="1"/>
      <c r="O382" s="2"/>
      <c r="P382" s="1"/>
      <c r="Q382" s="1"/>
      <c r="R382" s="2" t="s">
        <v>1</v>
      </c>
      <c r="S382" s="1"/>
      <c r="T382" s="1"/>
      <c r="U382" s="1"/>
      <c r="V382" s="1"/>
      <c r="W382" s="1"/>
      <c r="X382" s="1"/>
      <c r="Y382" s="1"/>
      <c r="Z382" s="1" t="s">
        <v>2</v>
      </c>
      <c r="AA382" s="1"/>
      <c r="AB382" s="1"/>
      <c r="AC382" s="1"/>
      <c r="AD382" s="1"/>
    </row>
    <row r="383" spans="1:31" x14ac:dyDescent="0.25">
      <c r="A383" s="1" t="s">
        <v>35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9"/>
      <c r="M384" s="2"/>
      <c r="N384" s="2"/>
      <c r="O384" s="2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1" ht="15.75" x14ac:dyDescent="0.25">
      <c r="A385" s="9"/>
      <c r="B385" s="10"/>
      <c r="C385" s="11"/>
      <c r="D385" s="12" t="s">
        <v>3</v>
      </c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4"/>
      <c r="Q385" s="11"/>
      <c r="R385" s="11"/>
      <c r="S385" s="11"/>
      <c r="T385" s="15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</row>
    <row r="386" spans="1:31" x14ac:dyDescent="0.25">
      <c r="A386" s="17"/>
      <c r="B386" s="30" t="s">
        <v>4</v>
      </c>
      <c r="C386" s="31"/>
      <c r="D386" s="31"/>
      <c r="E386" s="31"/>
      <c r="F386" s="31"/>
      <c r="G386" s="31"/>
      <c r="H386" s="31"/>
      <c r="I386" s="31"/>
      <c r="J386" s="31"/>
      <c r="K386" s="31"/>
      <c r="L386" s="31" t="s">
        <v>90</v>
      </c>
      <c r="M386" s="31"/>
      <c r="N386" s="31"/>
      <c r="O386" s="31"/>
      <c r="P386" s="31"/>
      <c r="Q386" s="31"/>
      <c r="R386" s="31"/>
      <c r="S386" s="31"/>
      <c r="T386" s="31"/>
      <c r="U386" s="30" t="s">
        <v>91</v>
      </c>
      <c r="V386" s="31"/>
      <c r="W386" s="31"/>
      <c r="X386" s="31"/>
      <c r="Y386" s="31"/>
      <c r="Z386" s="31"/>
      <c r="AA386" s="31"/>
      <c r="AB386" s="31"/>
      <c r="AC386" s="31"/>
      <c r="AD386" s="31"/>
    </row>
    <row r="387" spans="1:31" ht="84" x14ac:dyDescent="0.25">
      <c r="A387" s="18">
        <v>19</v>
      </c>
      <c r="B387" s="19" t="s">
        <v>5</v>
      </c>
      <c r="C387" s="19" t="s">
        <v>38</v>
      </c>
      <c r="D387" s="19" t="s">
        <v>6</v>
      </c>
      <c r="E387" s="19" t="s">
        <v>39</v>
      </c>
      <c r="F387" s="19" t="s">
        <v>15</v>
      </c>
      <c r="G387" s="19" t="s">
        <v>9</v>
      </c>
      <c r="H387" s="19" t="s">
        <v>10</v>
      </c>
      <c r="I387" s="19" t="s">
        <v>7</v>
      </c>
      <c r="J387" s="19" t="s">
        <v>40</v>
      </c>
      <c r="K387" s="19" t="s">
        <v>41</v>
      </c>
      <c r="L387" s="19" t="s">
        <v>13</v>
      </c>
      <c r="M387" s="20" t="s">
        <v>42</v>
      </c>
      <c r="N387" s="20" t="s">
        <v>28</v>
      </c>
      <c r="O387" s="22" t="s">
        <v>11</v>
      </c>
      <c r="P387" s="20" t="s">
        <v>8</v>
      </c>
      <c r="Q387" s="22" t="s">
        <v>14</v>
      </c>
      <c r="R387" s="20" t="s">
        <v>17</v>
      </c>
      <c r="S387" s="20" t="s">
        <v>16</v>
      </c>
      <c r="T387" s="22" t="s">
        <v>43</v>
      </c>
      <c r="U387" s="20" t="s">
        <v>44</v>
      </c>
      <c r="V387" s="22" t="s">
        <v>18</v>
      </c>
      <c r="W387" s="20" t="s">
        <v>45</v>
      </c>
      <c r="X387" s="22" t="s">
        <v>46</v>
      </c>
      <c r="Y387" s="20" t="s">
        <v>30</v>
      </c>
      <c r="Z387" s="22" t="s">
        <v>47</v>
      </c>
      <c r="AA387" s="20" t="s">
        <v>36</v>
      </c>
      <c r="AB387" s="19" t="s">
        <v>25</v>
      </c>
      <c r="AC387" s="19" t="s">
        <v>48</v>
      </c>
      <c r="AD387" s="19" t="s">
        <v>49</v>
      </c>
    </row>
    <row r="388" spans="1:31" ht="24" x14ac:dyDescent="0.25">
      <c r="A388" s="21" t="s">
        <v>24</v>
      </c>
      <c r="B388" s="20"/>
      <c r="C388" s="20">
        <v>1000</v>
      </c>
      <c r="D388" s="20"/>
      <c r="E388" s="23">
        <v>1000</v>
      </c>
      <c r="F388" s="23"/>
      <c r="G388" s="23">
        <v>400</v>
      </c>
      <c r="H388" s="20">
        <v>400</v>
      </c>
      <c r="I388" s="23"/>
      <c r="J388" s="23"/>
      <c r="K388" s="23"/>
      <c r="L388" s="23"/>
      <c r="M388" s="20"/>
      <c r="N388" s="20"/>
      <c r="O388" s="20">
        <v>1330</v>
      </c>
      <c r="P388" s="23"/>
      <c r="Q388" s="20"/>
      <c r="R388" s="23">
        <v>100</v>
      </c>
      <c r="S388" s="23"/>
      <c r="T388" s="23">
        <v>200</v>
      </c>
      <c r="U388" s="20">
        <v>100</v>
      </c>
      <c r="V388" s="20"/>
      <c r="W388" s="20"/>
      <c r="X388" s="23"/>
      <c r="Y388" s="20"/>
      <c r="Z388" s="23"/>
      <c r="AA388" s="23"/>
      <c r="AB388" s="23">
        <v>100</v>
      </c>
      <c r="AC388" s="23"/>
      <c r="AD388" s="23"/>
    </row>
    <row r="389" spans="1:31" ht="36" x14ac:dyDescent="0.25">
      <c r="A389" s="21" t="s">
        <v>26</v>
      </c>
      <c r="B389" s="20"/>
      <c r="C389" s="20"/>
      <c r="D389" s="20"/>
      <c r="E389" s="23">
        <v>500</v>
      </c>
      <c r="F389" s="23"/>
      <c r="G389" s="23">
        <v>200</v>
      </c>
      <c r="H389" s="20"/>
      <c r="I389" s="23"/>
      <c r="J389" s="23"/>
      <c r="K389" s="23"/>
      <c r="L389" s="23"/>
      <c r="M389" s="23"/>
      <c r="N389" s="20"/>
      <c r="O389" s="20"/>
      <c r="P389" s="23"/>
      <c r="Q389" s="20">
        <v>2000</v>
      </c>
      <c r="R389" s="23"/>
      <c r="S389" s="23"/>
      <c r="T389" s="23"/>
      <c r="U389" s="20">
        <v>100</v>
      </c>
      <c r="V389" s="20"/>
      <c r="W389" s="20"/>
      <c r="X389" s="23"/>
      <c r="Y389" s="20"/>
      <c r="Z389" s="23"/>
      <c r="AA389" s="23"/>
      <c r="AB389" s="23">
        <v>125</v>
      </c>
      <c r="AC389" s="23"/>
      <c r="AD389" s="23"/>
    </row>
    <row r="390" spans="1:31" x14ac:dyDescent="0.25">
      <c r="A390" s="21" t="s">
        <v>36</v>
      </c>
      <c r="B390" s="20"/>
      <c r="C390" s="20"/>
      <c r="D390" s="20"/>
      <c r="E390" s="23"/>
      <c r="F390" s="23"/>
      <c r="G390" s="23"/>
      <c r="H390" s="20"/>
      <c r="I390" s="23"/>
      <c r="J390" s="23"/>
      <c r="K390" s="23"/>
      <c r="L390" s="23"/>
      <c r="M390" s="23"/>
      <c r="N390" s="20"/>
      <c r="O390" s="20"/>
      <c r="P390" s="23"/>
      <c r="Q390" s="20"/>
      <c r="R390" s="23"/>
      <c r="S390" s="23"/>
      <c r="T390" s="23"/>
      <c r="U390" s="20"/>
      <c r="V390" s="20"/>
      <c r="W390" s="20"/>
      <c r="X390" s="23"/>
      <c r="Y390" s="20"/>
      <c r="Z390" s="23"/>
      <c r="AA390" s="23">
        <v>1500</v>
      </c>
      <c r="AB390" s="23"/>
      <c r="AC390" s="23"/>
      <c r="AD390" s="23"/>
    </row>
    <row r="391" spans="1:31" x14ac:dyDescent="0.25">
      <c r="A391" s="24" t="s">
        <v>57</v>
      </c>
      <c r="B391" s="23"/>
      <c r="C391" s="23"/>
      <c r="D391" s="23"/>
      <c r="E391" s="23"/>
      <c r="F391" s="23"/>
      <c r="G391" s="23"/>
      <c r="H391" s="23"/>
      <c r="I391" s="23">
        <v>650</v>
      </c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>
        <v>500</v>
      </c>
      <c r="AA391" s="23"/>
      <c r="AB391" s="23"/>
      <c r="AC391" s="23"/>
      <c r="AD391" s="23"/>
    </row>
    <row r="392" spans="1:31" x14ac:dyDescent="0.25">
      <c r="A392" s="24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</row>
    <row r="393" spans="1:31" x14ac:dyDescent="0.25">
      <c r="A393" s="25" t="s">
        <v>19</v>
      </c>
      <c r="B393" s="26">
        <f t="shared" ref="B393:AD393" si="36">B388+B389+B390+B391+B392</f>
        <v>0</v>
      </c>
      <c r="C393" s="26">
        <f t="shared" si="36"/>
        <v>1000</v>
      </c>
      <c r="D393" s="26">
        <f t="shared" si="36"/>
        <v>0</v>
      </c>
      <c r="E393" s="26">
        <f t="shared" si="36"/>
        <v>1500</v>
      </c>
      <c r="F393" s="26">
        <f t="shared" si="36"/>
        <v>0</v>
      </c>
      <c r="G393" s="26">
        <f t="shared" si="36"/>
        <v>600</v>
      </c>
      <c r="H393" s="26">
        <f t="shared" si="36"/>
        <v>400</v>
      </c>
      <c r="I393" s="26">
        <f t="shared" si="36"/>
        <v>650</v>
      </c>
      <c r="J393" s="26">
        <f t="shared" si="36"/>
        <v>0</v>
      </c>
      <c r="K393" s="26">
        <f t="shared" si="36"/>
        <v>0</v>
      </c>
      <c r="L393" s="26">
        <f t="shared" si="36"/>
        <v>0</v>
      </c>
      <c r="M393" s="26">
        <f t="shared" si="36"/>
        <v>0</v>
      </c>
      <c r="N393" s="26">
        <f t="shared" si="36"/>
        <v>0</v>
      </c>
      <c r="O393" s="26">
        <f t="shared" si="36"/>
        <v>1330</v>
      </c>
      <c r="P393" s="26">
        <f t="shared" si="36"/>
        <v>0</v>
      </c>
      <c r="Q393" s="26">
        <f t="shared" si="36"/>
        <v>2000</v>
      </c>
      <c r="R393" s="26">
        <f t="shared" si="36"/>
        <v>100</v>
      </c>
      <c r="S393" s="26">
        <f t="shared" si="36"/>
        <v>0</v>
      </c>
      <c r="T393" s="26">
        <f t="shared" si="36"/>
        <v>200</v>
      </c>
      <c r="U393" s="26">
        <f t="shared" si="36"/>
        <v>200</v>
      </c>
      <c r="V393" s="26">
        <f t="shared" si="36"/>
        <v>0</v>
      </c>
      <c r="W393" s="26">
        <f t="shared" si="36"/>
        <v>0</v>
      </c>
      <c r="X393" s="26">
        <f t="shared" si="36"/>
        <v>0</v>
      </c>
      <c r="Y393" s="26">
        <f t="shared" si="36"/>
        <v>0</v>
      </c>
      <c r="Z393" s="26">
        <f t="shared" si="36"/>
        <v>500</v>
      </c>
      <c r="AA393" s="26">
        <f t="shared" si="36"/>
        <v>1500</v>
      </c>
      <c r="AB393" s="26">
        <f t="shared" si="36"/>
        <v>225</v>
      </c>
      <c r="AC393" s="26">
        <f t="shared" si="36"/>
        <v>0</v>
      </c>
      <c r="AD393" s="26">
        <f t="shared" si="36"/>
        <v>0</v>
      </c>
    </row>
    <row r="394" spans="1:31" x14ac:dyDescent="0.25">
      <c r="A394" s="24" t="s">
        <v>20</v>
      </c>
      <c r="B394" s="23">
        <v>125</v>
      </c>
      <c r="C394" s="23">
        <v>60</v>
      </c>
      <c r="D394" s="23">
        <v>40</v>
      </c>
      <c r="E394" s="23">
        <v>55</v>
      </c>
      <c r="F394" s="23">
        <v>45</v>
      </c>
      <c r="G394" s="23">
        <v>35</v>
      </c>
      <c r="H394" s="23">
        <v>70</v>
      </c>
      <c r="I394" s="23">
        <v>678</v>
      </c>
      <c r="J394" s="23">
        <v>100</v>
      </c>
      <c r="K394" s="23">
        <v>63</v>
      </c>
      <c r="L394" s="23">
        <v>85</v>
      </c>
      <c r="M394" s="23">
        <v>68</v>
      </c>
      <c r="N394" s="23">
        <v>143</v>
      </c>
      <c r="O394" s="23">
        <v>420</v>
      </c>
      <c r="P394" s="23">
        <v>220</v>
      </c>
      <c r="Q394" s="23">
        <v>320</v>
      </c>
      <c r="R394" s="23">
        <v>240</v>
      </c>
      <c r="S394" s="23">
        <v>290</v>
      </c>
      <c r="T394" s="23">
        <v>600</v>
      </c>
      <c r="U394" s="23">
        <v>200</v>
      </c>
      <c r="V394" s="23">
        <v>1200</v>
      </c>
      <c r="W394" s="23">
        <v>145</v>
      </c>
      <c r="X394" s="23">
        <v>180</v>
      </c>
      <c r="Y394" s="23">
        <v>150</v>
      </c>
      <c r="Z394" s="23">
        <v>65</v>
      </c>
      <c r="AA394" s="23">
        <v>56</v>
      </c>
      <c r="AB394" s="23">
        <v>15</v>
      </c>
      <c r="AC394" s="23">
        <v>230</v>
      </c>
      <c r="AD394" s="23"/>
    </row>
    <row r="395" spans="1:31" x14ac:dyDescent="0.25">
      <c r="A395" s="25" t="s">
        <v>21</v>
      </c>
      <c r="B395" s="26">
        <f>B393*B394/1000</f>
        <v>0</v>
      </c>
      <c r="C395" s="26">
        <f t="shared" ref="C395:AD395" si="37">C393*C394/1000</f>
        <v>60</v>
      </c>
      <c r="D395" s="26">
        <f t="shared" si="37"/>
        <v>0</v>
      </c>
      <c r="E395" s="26">
        <f t="shared" si="37"/>
        <v>82.5</v>
      </c>
      <c r="F395" s="26">
        <f t="shared" si="37"/>
        <v>0</v>
      </c>
      <c r="G395" s="26">
        <f t="shared" si="37"/>
        <v>21</v>
      </c>
      <c r="H395" s="26">
        <f t="shared" si="37"/>
        <v>28</v>
      </c>
      <c r="I395" s="26">
        <f t="shared" si="37"/>
        <v>440.7</v>
      </c>
      <c r="J395" s="26">
        <f t="shared" si="37"/>
        <v>0</v>
      </c>
      <c r="K395" s="26">
        <f t="shared" si="37"/>
        <v>0</v>
      </c>
      <c r="L395" s="26">
        <f t="shared" si="37"/>
        <v>0</v>
      </c>
      <c r="M395" s="26">
        <f t="shared" si="37"/>
        <v>0</v>
      </c>
      <c r="N395" s="26">
        <f t="shared" si="37"/>
        <v>0</v>
      </c>
      <c r="O395" s="26">
        <f t="shared" si="37"/>
        <v>558.6</v>
      </c>
      <c r="P395" s="26">
        <f t="shared" si="37"/>
        <v>0</v>
      </c>
      <c r="Q395" s="26">
        <f t="shared" si="37"/>
        <v>640</v>
      </c>
      <c r="R395" s="26">
        <f t="shared" si="37"/>
        <v>24</v>
      </c>
      <c r="S395" s="26">
        <f t="shared" si="37"/>
        <v>0</v>
      </c>
      <c r="T395" s="26">
        <f t="shared" si="37"/>
        <v>120</v>
      </c>
      <c r="U395" s="26">
        <f t="shared" si="37"/>
        <v>40</v>
      </c>
      <c r="V395" s="26">
        <f t="shared" si="37"/>
        <v>0</v>
      </c>
      <c r="W395" s="26">
        <f t="shared" si="37"/>
        <v>0</v>
      </c>
      <c r="X395" s="26">
        <f t="shared" si="37"/>
        <v>0</v>
      </c>
      <c r="Y395" s="26">
        <f t="shared" si="37"/>
        <v>0</v>
      </c>
      <c r="Z395" s="26">
        <f t="shared" si="37"/>
        <v>32.5</v>
      </c>
      <c r="AA395" s="26">
        <f t="shared" si="37"/>
        <v>84</v>
      </c>
      <c r="AB395" s="26">
        <f t="shared" si="37"/>
        <v>3.375</v>
      </c>
      <c r="AC395" s="26">
        <f t="shared" si="37"/>
        <v>0</v>
      </c>
      <c r="AD395" s="26">
        <f t="shared" si="37"/>
        <v>0</v>
      </c>
      <c r="AE395" s="27">
        <f>SUM(B395:AD395)</f>
        <v>2134.6750000000002</v>
      </c>
    </row>
    <row r="396" spans="1:31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</row>
    <row r="398" spans="1:31" x14ac:dyDescent="0.25">
      <c r="B398" t="s">
        <v>22</v>
      </c>
      <c r="K398" t="s">
        <v>23</v>
      </c>
    </row>
    <row r="400" spans="1:31" ht="18.75" x14ac:dyDescent="0.25">
      <c r="A400" s="1"/>
      <c r="B400" s="1"/>
      <c r="C400" s="1"/>
      <c r="D400" s="2"/>
      <c r="E400" s="2"/>
      <c r="F400" s="1"/>
      <c r="G400" s="3" t="s">
        <v>0</v>
      </c>
      <c r="H400" s="2"/>
      <c r="I400" s="2"/>
      <c r="J400" s="2"/>
      <c r="K400" s="2"/>
      <c r="L400" s="1"/>
      <c r="M400" s="2"/>
      <c r="N400" s="2"/>
      <c r="O400" s="2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1" ht="15.75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1" x14ac:dyDescent="0.25">
      <c r="A402" s="1"/>
      <c r="B402" s="2"/>
      <c r="C402" s="6"/>
      <c r="D402" s="6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1" ht="15.75" x14ac:dyDescent="0.25">
      <c r="A403" s="7" t="s">
        <v>114</v>
      </c>
      <c r="B403" s="8"/>
      <c r="C403" s="2"/>
      <c r="D403" s="2"/>
      <c r="E403" s="2"/>
      <c r="F403" s="1"/>
      <c r="G403" s="2"/>
      <c r="H403" s="2"/>
      <c r="I403" s="2"/>
      <c r="J403" s="2"/>
      <c r="K403" s="2"/>
      <c r="L403" s="2"/>
      <c r="M403" s="1"/>
      <c r="N403" s="1"/>
      <c r="O403" s="2"/>
      <c r="P403" s="1"/>
      <c r="Q403" s="1"/>
      <c r="R403" s="2" t="s">
        <v>1</v>
      </c>
      <c r="S403" s="1"/>
      <c r="T403" s="1"/>
      <c r="U403" s="1"/>
      <c r="V403" s="1"/>
      <c r="W403" s="1"/>
      <c r="X403" s="1"/>
      <c r="Y403" s="1"/>
      <c r="Z403" s="1" t="s">
        <v>2</v>
      </c>
      <c r="AA403" s="1"/>
      <c r="AB403" s="1"/>
      <c r="AC403" s="1"/>
      <c r="AD403" s="1"/>
    </row>
    <row r="404" spans="1:31" x14ac:dyDescent="0.25">
      <c r="A404" s="1" t="s">
        <v>27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9"/>
      <c r="M405" s="2"/>
      <c r="N405" s="2"/>
      <c r="O405" s="2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1" ht="15.75" x14ac:dyDescent="0.25">
      <c r="A406" s="9"/>
      <c r="B406" s="10"/>
      <c r="C406" s="11"/>
      <c r="D406" s="12" t="s">
        <v>3</v>
      </c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4"/>
      <c r="Q406" s="11"/>
      <c r="R406" s="11"/>
      <c r="S406" s="11"/>
      <c r="T406" s="15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</row>
    <row r="407" spans="1:31" x14ac:dyDescent="0.25">
      <c r="A407" s="17"/>
      <c r="B407" s="30" t="s">
        <v>4</v>
      </c>
      <c r="C407" s="31"/>
      <c r="D407" s="31"/>
      <c r="E407" s="31"/>
      <c r="F407" s="31"/>
      <c r="G407" s="31"/>
      <c r="H407" s="31"/>
      <c r="I407" s="31"/>
      <c r="J407" s="31"/>
      <c r="K407" s="31"/>
      <c r="L407" s="31" t="s">
        <v>92</v>
      </c>
      <c r="M407" s="31"/>
      <c r="N407" s="31"/>
      <c r="O407" s="31"/>
      <c r="P407" s="31"/>
      <c r="Q407" s="31"/>
      <c r="R407" s="31"/>
      <c r="S407" s="31"/>
      <c r="T407" s="31"/>
      <c r="U407" s="30" t="s">
        <v>93</v>
      </c>
      <c r="V407" s="31"/>
      <c r="W407" s="31"/>
      <c r="X407" s="31"/>
      <c r="Y407" s="31"/>
      <c r="Z407" s="31"/>
      <c r="AA407" s="31"/>
      <c r="AB407" s="31"/>
      <c r="AC407" s="31"/>
      <c r="AD407" s="31"/>
    </row>
    <row r="408" spans="1:31" ht="84" x14ac:dyDescent="0.25">
      <c r="A408" s="18">
        <v>20</v>
      </c>
      <c r="B408" s="19" t="s">
        <v>5</v>
      </c>
      <c r="C408" s="19" t="s">
        <v>38</v>
      </c>
      <c r="D408" s="19" t="s">
        <v>6</v>
      </c>
      <c r="E408" s="19" t="s">
        <v>39</v>
      </c>
      <c r="F408" s="19" t="s">
        <v>15</v>
      </c>
      <c r="G408" s="19" t="s">
        <v>9</v>
      </c>
      <c r="H408" s="19" t="s">
        <v>10</v>
      </c>
      <c r="I408" s="19" t="s">
        <v>7</v>
      </c>
      <c r="J408" s="19" t="s">
        <v>40</v>
      </c>
      <c r="K408" s="19" t="s">
        <v>41</v>
      </c>
      <c r="L408" s="19" t="s">
        <v>13</v>
      </c>
      <c r="M408" s="20" t="s">
        <v>42</v>
      </c>
      <c r="N408" s="20" t="s">
        <v>28</v>
      </c>
      <c r="O408" s="22" t="s">
        <v>11</v>
      </c>
      <c r="P408" s="20" t="s">
        <v>8</v>
      </c>
      <c r="Q408" s="22" t="s">
        <v>14</v>
      </c>
      <c r="R408" s="20" t="s">
        <v>17</v>
      </c>
      <c r="S408" s="20" t="s">
        <v>16</v>
      </c>
      <c r="T408" s="22" t="s">
        <v>43</v>
      </c>
      <c r="U408" s="20" t="s">
        <v>44</v>
      </c>
      <c r="V408" s="22" t="s">
        <v>18</v>
      </c>
      <c r="W408" s="20" t="s">
        <v>45</v>
      </c>
      <c r="X408" s="22" t="s">
        <v>46</v>
      </c>
      <c r="Y408" s="20" t="s">
        <v>30</v>
      </c>
      <c r="Z408" s="22" t="s">
        <v>47</v>
      </c>
      <c r="AA408" s="20" t="s">
        <v>36</v>
      </c>
      <c r="AB408" s="19" t="s">
        <v>25</v>
      </c>
      <c r="AC408" s="19" t="s">
        <v>48</v>
      </c>
      <c r="AD408" s="19" t="s">
        <v>49</v>
      </c>
    </row>
    <row r="409" spans="1:31" ht="24" x14ac:dyDescent="0.25">
      <c r="A409" s="21" t="s">
        <v>59</v>
      </c>
      <c r="B409" s="20"/>
      <c r="C409" s="20"/>
      <c r="D409" s="20"/>
      <c r="E409" s="23">
        <v>500</v>
      </c>
      <c r="F409" s="23"/>
      <c r="G409" s="23">
        <v>200</v>
      </c>
      <c r="H409" s="20"/>
      <c r="I409" s="23"/>
      <c r="J409" s="23"/>
      <c r="K409" s="23"/>
      <c r="L409" s="23"/>
      <c r="M409" s="20"/>
      <c r="N409" s="20">
        <v>1400</v>
      </c>
      <c r="O409" s="20">
        <v>1472</v>
      </c>
      <c r="P409" s="23"/>
      <c r="Q409" s="20"/>
      <c r="R409" s="23"/>
      <c r="S409" s="23"/>
      <c r="T409" s="23">
        <v>200</v>
      </c>
      <c r="U409" s="20"/>
      <c r="V409" s="20"/>
      <c r="W409" s="20"/>
      <c r="X409" s="23"/>
      <c r="Y409" s="20"/>
      <c r="Z409" s="23"/>
      <c r="AA409" s="23"/>
      <c r="AB409" s="23">
        <v>140</v>
      </c>
      <c r="AC409" s="23"/>
      <c r="AD409" s="23"/>
    </row>
    <row r="410" spans="1:31" x14ac:dyDescent="0.25">
      <c r="A410" s="21" t="s">
        <v>5</v>
      </c>
      <c r="B410" s="20">
        <v>1000</v>
      </c>
      <c r="C410" s="20"/>
      <c r="D410" s="20"/>
      <c r="E410" s="23"/>
      <c r="F410" s="23"/>
      <c r="G410" s="23">
        <v>200</v>
      </c>
      <c r="H410" s="20">
        <v>400</v>
      </c>
      <c r="I410" s="23"/>
      <c r="J410" s="23"/>
      <c r="K410" s="23"/>
      <c r="L410" s="23"/>
      <c r="M410" s="23"/>
      <c r="N410" s="20"/>
      <c r="O410" s="20"/>
      <c r="P410" s="23"/>
      <c r="Q410" s="20"/>
      <c r="R410" s="23"/>
      <c r="S410" s="23"/>
      <c r="T410" s="23">
        <v>300</v>
      </c>
      <c r="U410" s="20">
        <v>100</v>
      </c>
      <c r="V410" s="20"/>
      <c r="W410" s="20"/>
      <c r="X410" s="23"/>
      <c r="Y410" s="20"/>
      <c r="Z410" s="23"/>
      <c r="AA410" s="23"/>
      <c r="AB410" s="23">
        <v>100</v>
      </c>
      <c r="AC410" s="23"/>
      <c r="AD410" s="23"/>
    </row>
    <row r="411" spans="1:31" ht="36" x14ac:dyDescent="0.25">
      <c r="A411" s="21" t="s">
        <v>57</v>
      </c>
      <c r="B411" s="20"/>
      <c r="C411" s="20"/>
      <c r="D411" s="20"/>
      <c r="E411" s="23"/>
      <c r="F411" s="23"/>
      <c r="G411" s="23"/>
      <c r="H411" s="20"/>
      <c r="I411" s="23">
        <v>500</v>
      </c>
      <c r="J411" s="23"/>
      <c r="K411" s="23"/>
      <c r="L411" s="23"/>
      <c r="M411" s="23"/>
      <c r="N411" s="20"/>
      <c r="O411" s="20"/>
      <c r="P411" s="23"/>
      <c r="Q411" s="20"/>
      <c r="R411" s="23"/>
      <c r="S411" s="23"/>
      <c r="T411" s="23"/>
      <c r="U411" s="20"/>
      <c r="V411" s="20"/>
      <c r="W411" s="20"/>
      <c r="X411" s="23"/>
      <c r="Y411" s="20"/>
      <c r="Z411" s="23">
        <v>500</v>
      </c>
      <c r="AA411" s="23"/>
      <c r="AB411" s="23"/>
      <c r="AC411" s="23"/>
      <c r="AD411" s="23"/>
    </row>
    <row r="412" spans="1:31" x14ac:dyDescent="0.25">
      <c r="A412" s="24" t="s">
        <v>46</v>
      </c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</row>
    <row r="413" spans="1:31" x14ac:dyDescent="0.25">
      <c r="A413" s="24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</row>
    <row r="414" spans="1:31" x14ac:dyDescent="0.25">
      <c r="A414" s="25" t="s">
        <v>19</v>
      </c>
      <c r="B414" s="26">
        <f t="shared" ref="B414:AD414" si="38">B409+B410+B411+B412+B413</f>
        <v>1000</v>
      </c>
      <c r="C414" s="26">
        <f t="shared" si="38"/>
        <v>0</v>
      </c>
      <c r="D414" s="26">
        <f t="shared" si="38"/>
        <v>0</v>
      </c>
      <c r="E414" s="26">
        <f t="shared" si="38"/>
        <v>500</v>
      </c>
      <c r="F414" s="26">
        <f t="shared" si="38"/>
        <v>0</v>
      </c>
      <c r="G414" s="26">
        <f t="shared" si="38"/>
        <v>400</v>
      </c>
      <c r="H414" s="26">
        <f t="shared" si="38"/>
        <v>400</v>
      </c>
      <c r="I414" s="26">
        <f t="shared" si="38"/>
        <v>500</v>
      </c>
      <c r="J414" s="26">
        <f t="shared" si="38"/>
        <v>0</v>
      </c>
      <c r="K414" s="26">
        <f t="shared" si="38"/>
        <v>0</v>
      </c>
      <c r="L414" s="26">
        <f t="shared" si="38"/>
        <v>0</v>
      </c>
      <c r="M414" s="26">
        <f t="shared" si="38"/>
        <v>0</v>
      </c>
      <c r="N414" s="26">
        <f t="shared" si="38"/>
        <v>1400</v>
      </c>
      <c r="O414" s="26">
        <f t="shared" si="38"/>
        <v>1472</v>
      </c>
      <c r="P414" s="26">
        <f t="shared" si="38"/>
        <v>0</v>
      </c>
      <c r="Q414" s="26">
        <f t="shared" si="38"/>
        <v>0</v>
      </c>
      <c r="R414" s="26">
        <f t="shared" si="38"/>
        <v>0</v>
      </c>
      <c r="S414" s="26">
        <f t="shared" si="38"/>
        <v>0</v>
      </c>
      <c r="T414" s="26">
        <f t="shared" si="38"/>
        <v>500</v>
      </c>
      <c r="U414" s="26">
        <f t="shared" si="38"/>
        <v>100</v>
      </c>
      <c r="V414" s="26">
        <f t="shared" si="38"/>
        <v>0</v>
      </c>
      <c r="W414" s="26">
        <f t="shared" si="38"/>
        <v>0</v>
      </c>
      <c r="X414" s="26">
        <f t="shared" si="38"/>
        <v>0</v>
      </c>
      <c r="Y414" s="26">
        <f t="shared" si="38"/>
        <v>0</v>
      </c>
      <c r="Z414" s="26">
        <f t="shared" si="38"/>
        <v>500</v>
      </c>
      <c r="AA414" s="26">
        <f t="shared" si="38"/>
        <v>0</v>
      </c>
      <c r="AB414" s="26">
        <f t="shared" si="38"/>
        <v>240</v>
      </c>
      <c r="AC414" s="26">
        <f t="shared" si="38"/>
        <v>0</v>
      </c>
      <c r="AD414" s="26">
        <f t="shared" si="38"/>
        <v>0</v>
      </c>
    </row>
    <row r="415" spans="1:31" x14ac:dyDescent="0.25">
      <c r="A415" s="24" t="s">
        <v>20</v>
      </c>
      <c r="B415" s="23">
        <v>125</v>
      </c>
      <c r="C415" s="23">
        <v>60</v>
      </c>
      <c r="D415" s="23">
        <v>40</v>
      </c>
      <c r="E415" s="23">
        <v>55</v>
      </c>
      <c r="F415" s="23">
        <v>45</v>
      </c>
      <c r="G415" s="23">
        <v>35</v>
      </c>
      <c r="H415" s="23">
        <v>70</v>
      </c>
      <c r="I415" s="23">
        <v>678</v>
      </c>
      <c r="J415" s="23">
        <v>100</v>
      </c>
      <c r="K415" s="23">
        <v>63</v>
      </c>
      <c r="L415" s="23">
        <v>85</v>
      </c>
      <c r="M415" s="23">
        <v>68</v>
      </c>
      <c r="N415" s="23">
        <v>143</v>
      </c>
      <c r="O415" s="23">
        <v>420</v>
      </c>
      <c r="P415" s="23">
        <v>220</v>
      </c>
      <c r="Q415" s="23">
        <v>320</v>
      </c>
      <c r="R415" s="23">
        <v>240</v>
      </c>
      <c r="S415" s="23">
        <v>290</v>
      </c>
      <c r="T415" s="23">
        <v>600</v>
      </c>
      <c r="U415" s="23">
        <v>200</v>
      </c>
      <c r="V415" s="23">
        <v>1200</v>
      </c>
      <c r="W415" s="23">
        <v>145</v>
      </c>
      <c r="X415" s="23">
        <v>180</v>
      </c>
      <c r="Y415" s="23">
        <v>150</v>
      </c>
      <c r="Z415" s="23">
        <v>65</v>
      </c>
      <c r="AA415" s="23">
        <v>56</v>
      </c>
      <c r="AB415" s="23">
        <v>15</v>
      </c>
      <c r="AC415" s="23">
        <v>230</v>
      </c>
      <c r="AD415" s="23"/>
    </row>
    <row r="416" spans="1:31" x14ac:dyDescent="0.25">
      <c r="A416" s="25" t="s">
        <v>21</v>
      </c>
      <c r="B416" s="26">
        <f>B414*B415/1000</f>
        <v>125</v>
      </c>
      <c r="C416" s="26">
        <f t="shared" ref="C416:AD416" si="39">C414*C415/1000</f>
        <v>0</v>
      </c>
      <c r="D416" s="26">
        <f t="shared" si="39"/>
        <v>0</v>
      </c>
      <c r="E416" s="26">
        <f t="shared" si="39"/>
        <v>27.5</v>
      </c>
      <c r="F416" s="26">
        <f t="shared" si="39"/>
        <v>0</v>
      </c>
      <c r="G416" s="26">
        <f t="shared" si="39"/>
        <v>14</v>
      </c>
      <c r="H416" s="26">
        <f t="shared" si="39"/>
        <v>28</v>
      </c>
      <c r="I416" s="26">
        <f t="shared" si="39"/>
        <v>339</v>
      </c>
      <c r="J416" s="26">
        <f t="shared" si="39"/>
        <v>0</v>
      </c>
      <c r="K416" s="26">
        <f t="shared" si="39"/>
        <v>0</v>
      </c>
      <c r="L416" s="26">
        <f t="shared" si="39"/>
        <v>0</v>
      </c>
      <c r="M416" s="26">
        <f t="shared" si="39"/>
        <v>0</v>
      </c>
      <c r="N416" s="26">
        <f t="shared" si="39"/>
        <v>200.2</v>
      </c>
      <c r="O416" s="26">
        <f t="shared" si="39"/>
        <v>618.24</v>
      </c>
      <c r="P416" s="26">
        <f t="shared" si="39"/>
        <v>0</v>
      </c>
      <c r="Q416" s="26">
        <f t="shared" si="39"/>
        <v>0</v>
      </c>
      <c r="R416" s="26">
        <f t="shared" si="39"/>
        <v>0</v>
      </c>
      <c r="S416" s="26">
        <f t="shared" si="39"/>
        <v>0</v>
      </c>
      <c r="T416" s="26">
        <f t="shared" si="39"/>
        <v>300</v>
      </c>
      <c r="U416" s="26">
        <f t="shared" si="39"/>
        <v>20</v>
      </c>
      <c r="V416" s="26">
        <f t="shared" si="39"/>
        <v>0</v>
      </c>
      <c r="W416" s="26">
        <f t="shared" si="39"/>
        <v>0</v>
      </c>
      <c r="X416" s="26">
        <f t="shared" si="39"/>
        <v>0</v>
      </c>
      <c r="Y416" s="26">
        <f t="shared" si="39"/>
        <v>0</v>
      </c>
      <c r="Z416" s="26">
        <f t="shared" si="39"/>
        <v>32.5</v>
      </c>
      <c r="AA416" s="26">
        <f t="shared" si="39"/>
        <v>0</v>
      </c>
      <c r="AB416" s="26">
        <f t="shared" si="39"/>
        <v>3.6</v>
      </c>
      <c r="AC416" s="26">
        <f t="shared" si="39"/>
        <v>0</v>
      </c>
      <c r="AD416" s="26">
        <f t="shared" si="39"/>
        <v>0</v>
      </c>
      <c r="AE416" s="27">
        <f>SUM(B416:AD416)</f>
        <v>1708.04</v>
      </c>
    </row>
    <row r="417" spans="1:30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</row>
    <row r="419" spans="1:30" x14ac:dyDescent="0.25">
      <c r="B419" t="s">
        <v>22</v>
      </c>
      <c r="K419" t="s">
        <v>23</v>
      </c>
    </row>
    <row r="421" spans="1:30" ht="18.75" x14ac:dyDescent="0.25">
      <c r="A421" s="1"/>
      <c r="B421" s="1"/>
      <c r="C421" s="1"/>
      <c r="D421" s="2"/>
      <c r="E421" s="2"/>
      <c r="F421" s="1"/>
      <c r="G421" s="3" t="s">
        <v>0</v>
      </c>
      <c r="H421" s="2"/>
      <c r="I421" s="2"/>
      <c r="J421" s="2"/>
      <c r="K421" s="2"/>
      <c r="L421" s="1"/>
      <c r="M421" s="2"/>
      <c r="N421" s="2"/>
      <c r="O421" s="2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5.75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5">
      <c r="A423" s="1"/>
      <c r="B423" s="2"/>
      <c r="C423" s="6"/>
      <c r="D423" s="6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5.75" x14ac:dyDescent="0.25">
      <c r="A424" s="7" t="s">
        <v>115</v>
      </c>
      <c r="B424" s="8"/>
      <c r="C424" s="2"/>
      <c r="D424" s="2"/>
      <c r="E424" s="2"/>
      <c r="F424" s="1"/>
      <c r="G424" s="2"/>
      <c r="H424" s="2"/>
      <c r="I424" s="2"/>
      <c r="J424" s="2"/>
      <c r="K424" s="2"/>
      <c r="L424" s="2"/>
      <c r="M424" s="1"/>
      <c r="N424" s="1"/>
      <c r="O424" s="2"/>
      <c r="P424" s="1"/>
      <c r="Q424" s="1"/>
      <c r="R424" s="2" t="s">
        <v>1</v>
      </c>
      <c r="S424" s="1"/>
      <c r="T424" s="1"/>
      <c r="U424" s="1"/>
      <c r="V424" s="1"/>
      <c r="W424" s="1"/>
      <c r="X424" s="1"/>
      <c r="Y424" s="1"/>
      <c r="Z424" s="1" t="s">
        <v>2</v>
      </c>
      <c r="AA424" s="1"/>
      <c r="AB424" s="1"/>
      <c r="AC424" s="1"/>
      <c r="AD424" s="1"/>
    </row>
    <row r="425" spans="1:30" x14ac:dyDescent="0.25">
      <c r="A425" s="1" t="s">
        <v>31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9"/>
      <c r="M426" s="2"/>
      <c r="N426" s="2"/>
      <c r="O426" s="2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5.75" x14ac:dyDescent="0.25">
      <c r="A427" s="9"/>
      <c r="B427" s="10"/>
      <c r="C427" s="11"/>
      <c r="D427" s="12" t="s">
        <v>3</v>
      </c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4"/>
      <c r="Q427" s="11"/>
      <c r="R427" s="11"/>
      <c r="S427" s="11"/>
      <c r="T427" s="15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</row>
    <row r="428" spans="1:30" x14ac:dyDescent="0.25">
      <c r="A428" s="17"/>
      <c r="B428" s="30" t="s">
        <v>4</v>
      </c>
      <c r="C428" s="31"/>
      <c r="D428" s="31"/>
      <c r="E428" s="31"/>
      <c r="F428" s="31"/>
      <c r="G428" s="31"/>
      <c r="H428" s="31"/>
      <c r="I428" s="31"/>
      <c r="J428" s="31"/>
      <c r="K428" s="31"/>
      <c r="L428" s="31" t="s">
        <v>90</v>
      </c>
      <c r="M428" s="31"/>
      <c r="N428" s="31"/>
      <c r="O428" s="31"/>
      <c r="P428" s="31"/>
      <c r="Q428" s="31"/>
      <c r="R428" s="31"/>
      <c r="S428" s="31"/>
      <c r="T428" s="31"/>
      <c r="U428" s="30" t="s">
        <v>91</v>
      </c>
      <c r="V428" s="31"/>
      <c r="W428" s="31"/>
      <c r="X428" s="31"/>
      <c r="Y428" s="31"/>
      <c r="Z428" s="31"/>
      <c r="AA428" s="31"/>
      <c r="AB428" s="31"/>
      <c r="AC428" s="31"/>
      <c r="AD428" s="31"/>
    </row>
    <row r="429" spans="1:30" ht="84" x14ac:dyDescent="0.25">
      <c r="A429" s="18">
        <v>21</v>
      </c>
      <c r="B429" s="19" t="s">
        <v>5</v>
      </c>
      <c r="C429" s="19" t="s">
        <v>38</v>
      </c>
      <c r="D429" s="19" t="s">
        <v>6</v>
      </c>
      <c r="E429" s="19" t="s">
        <v>39</v>
      </c>
      <c r="F429" s="19" t="s">
        <v>15</v>
      </c>
      <c r="G429" s="19" t="s">
        <v>9</v>
      </c>
      <c r="H429" s="19" t="s">
        <v>10</v>
      </c>
      <c r="I429" s="19" t="s">
        <v>7</v>
      </c>
      <c r="J429" s="19" t="s">
        <v>40</v>
      </c>
      <c r="K429" s="19" t="s">
        <v>41</v>
      </c>
      <c r="L429" s="19" t="s">
        <v>13</v>
      </c>
      <c r="M429" s="20" t="s">
        <v>42</v>
      </c>
      <c r="N429" s="20" t="s">
        <v>28</v>
      </c>
      <c r="O429" s="22" t="s">
        <v>11</v>
      </c>
      <c r="P429" s="20" t="s">
        <v>8</v>
      </c>
      <c r="Q429" s="22" t="s">
        <v>14</v>
      </c>
      <c r="R429" s="20" t="s">
        <v>17</v>
      </c>
      <c r="S429" s="20" t="s">
        <v>16</v>
      </c>
      <c r="T429" s="22" t="s">
        <v>43</v>
      </c>
      <c r="U429" s="20" t="s">
        <v>44</v>
      </c>
      <c r="V429" s="22" t="s">
        <v>18</v>
      </c>
      <c r="W429" s="20" t="s">
        <v>45</v>
      </c>
      <c r="X429" s="22" t="s">
        <v>46</v>
      </c>
      <c r="Y429" s="20" t="s">
        <v>30</v>
      </c>
      <c r="Z429" s="22" t="s">
        <v>47</v>
      </c>
      <c r="AA429" s="20" t="s">
        <v>36</v>
      </c>
      <c r="AB429" s="19" t="s">
        <v>25</v>
      </c>
      <c r="AC429" s="19" t="s">
        <v>48</v>
      </c>
      <c r="AD429" s="19" t="s">
        <v>49</v>
      </c>
    </row>
    <row r="430" spans="1:30" ht="24" x14ac:dyDescent="0.25">
      <c r="A430" s="21" t="s">
        <v>63</v>
      </c>
      <c r="B430" s="20"/>
      <c r="C430" s="20"/>
      <c r="D430" s="20"/>
      <c r="E430" s="23">
        <v>500</v>
      </c>
      <c r="F430" s="23"/>
      <c r="G430" s="23">
        <v>400</v>
      </c>
      <c r="H430" s="20">
        <v>400</v>
      </c>
      <c r="I430" s="23"/>
      <c r="J430" s="23"/>
      <c r="K430" s="23"/>
      <c r="L430" s="23">
        <v>500</v>
      </c>
      <c r="M430" s="20"/>
      <c r="N430" s="20"/>
      <c r="O430" s="20"/>
      <c r="P430" s="23">
        <v>1090</v>
      </c>
      <c r="Q430" s="20"/>
      <c r="R430" s="23">
        <v>100</v>
      </c>
      <c r="S430" s="23"/>
      <c r="T430" s="23">
        <v>200</v>
      </c>
      <c r="U430" s="20"/>
      <c r="V430" s="20"/>
      <c r="W430" s="20"/>
      <c r="X430" s="23"/>
      <c r="Y430" s="20"/>
      <c r="Z430" s="23"/>
      <c r="AA430" s="23"/>
      <c r="AB430" s="23">
        <v>100</v>
      </c>
      <c r="AC430" s="23"/>
      <c r="AD430" s="23"/>
    </row>
    <row r="431" spans="1:30" ht="48" x14ac:dyDescent="0.25">
      <c r="A431" s="21" t="s">
        <v>64</v>
      </c>
      <c r="B431" s="20"/>
      <c r="C431" s="20"/>
      <c r="D431" s="20"/>
      <c r="E431" s="23">
        <v>1500</v>
      </c>
      <c r="F431" s="23"/>
      <c r="G431" s="23">
        <v>200</v>
      </c>
      <c r="H431" s="20"/>
      <c r="I431" s="23"/>
      <c r="J431" s="23"/>
      <c r="K431" s="23"/>
      <c r="L431" s="23"/>
      <c r="M431" s="23"/>
      <c r="N431" s="20"/>
      <c r="O431" s="20">
        <v>1300</v>
      </c>
      <c r="P431" s="23"/>
      <c r="Q431" s="20"/>
      <c r="R431" s="23"/>
      <c r="S431" s="23"/>
      <c r="T431" s="23">
        <v>200</v>
      </c>
      <c r="U431" s="20"/>
      <c r="V431" s="20"/>
      <c r="W431" s="20"/>
      <c r="X431" s="23"/>
      <c r="Y431" s="20"/>
      <c r="Z431" s="23"/>
      <c r="AA431" s="23"/>
      <c r="AB431" s="23">
        <v>80</v>
      </c>
      <c r="AC431" s="23"/>
      <c r="AD431" s="23"/>
    </row>
    <row r="432" spans="1:30" x14ac:dyDescent="0.25">
      <c r="A432" s="21" t="s">
        <v>36</v>
      </c>
      <c r="B432" s="20"/>
      <c r="C432" s="20"/>
      <c r="D432" s="20"/>
      <c r="E432" s="23"/>
      <c r="F432" s="23"/>
      <c r="G432" s="23"/>
      <c r="H432" s="20"/>
      <c r="I432" s="23"/>
      <c r="J432" s="23"/>
      <c r="K432" s="23"/>
      <c r="L432" s="23"/>
      <c r="M432" s="23"/>
      <c r="N432" s="20"/>
      <c r="O432" s="20"/>
      <c r="P432" s="23"/>
      <c r="Q432" s="20"/>
      <c r="R432" s="23"/>
      <c r="S432" s="23"/>
      <c r="T432" s="23"/>
      <c r="U432" s="20"/>
      <c r="V432" s="20"/>
      <c r="W432" s="20"/>
      <c r="X432" s="23"/>
      <c r="Y432" s="20"/>
      <c r="Z432" s="23"/>
      <c r="AA432" s="23">
        <v>1500</v>
      </c>
      <c r="AB432" s="23"/>
      <c r="AC432" s="23"/>
      <c r="AD432" s="23"/>
    </row>
    <row r="433" spans="1:31" x14ac:dyDescent="0.25">
      <c r="A433" s="24" t="s">
        <v>57</v>
      </c>
      <c r="B433" s="23"/>
      <c r="C433" s="23"/>
      <c r="D433" s="23"/>
      <c r="E433" s="23"/>
      <c r="F433" s="23"/>
      <c r="G433" s="23"/>
      <c r="H433" s="23"/>
      <c r="I433" s="23">
        <v>700</v>
      </c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>
        <v>500</v>
      </c>
      <c r="AA433" s="23"/>
      <c r="AB433" s="23"/>
      <c r="AC433" s="23"/>
      <c r="AD433" s="23"/>
    </row>
    <row r="434" spans="1:31" x14ac:dyDescent="0.25">
      <c r="A434" s="24" t="s">
        <v>65</v>
      </c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>
        <v>2000</v>
      </c>
      <c r="X434" s="23"/>
      <c r="Y434" s="23"/>
      <c r="Z434" s="23"/>
      <c r="AA434" s="23"/>
      <c r="AB434" s="23"/>
      <c r="AC434" s="23"/>
      <c r="AD434" s="23"/>
    </row>
    <row r="435" spans="1:31" x14ac:dyDescent="0.25">
      <c r="A435" s="25" t="s">
        <v>19</v>
      </c>
      <c r="B435" s="26">
        <f t="shared" ref="B435:AD435" si="40">B430+B431+B432+B433+B434</f>
        <v>0</v>
      </c>
      <c r="C435" s="26">
        <f t="shared" si="40"/>
        <v>0</v>
      </c>
      <c r="D435" s="26">
        <f t="shared" si="40"/>
        <v>0</v>
      </c>
      <c r="E435" s="26">
        <f t="shared" si="40"/>
        <v>2000</v>
      </c>
      <c r="F435" s="26">
        <f t="shared" si="40"/>
        <v>0</v>
      </c>
      <c r="G435" s="26">
        <f t="shared" si="40"/>
        <v>600</v>
      </c>
      <c r="H435" s="26">
        <f t="shared" si="40"/>
        <v>400</v>
      </c>
      <c r="I435" s="26">
        <f t="shared" si="40"/>
        <v>700</v>
      </c>
      <c r="J435" s="26">
        <f t="shared" si="40"/>
        <v>0</v>
      </c>
      <c r="K435" s="26">
        <f t="shared" si="40"/>
        <v>0</v>
      </c>
      <c r="L435" s="26">
        <f t="shared" si="40"/>
        <v>500</v>
      </c>
      <c r="M435" s="26">
        <f t="shared" si="40"/>
        <v>0</v>
      </c>
      <c r="N435" s="26">
        <f t="shared" si="40"/>
        <v>0</v>
      </c>
      <c r="O435" s="26">
        <f t="shared" si="40"/>
        <v>1300</v>
      </c>
      <c r="P435" s="26">
        <f t="shared" si="40"/>
        <v>1090</v>
      </c>
      <c r="Q435" s="26">
        <f t="shared" si="40"/>
        <v>0</v>
      </c>
      <c r="R435" s="26">
        <f t="shared" si="40"/>
        <v>100</v>
      </c>
      <c r="S435" s="26">
        <f t="shared" si="40"/>
        <v>0</v>
      </c>
      <c r="T435" s="26">
        <f t="shared" si="40"/>
        <v>400</v>
      </c>
      <c r="U435" s="26">
        <f t="shared" si="40"/>
        <v>0</v>
      </c>
      <c r="V435" s="26">
        <f t="shared" si="40"/>
        <v>0</v>
      </c>
      <c r="W435" s="26">
        <f t="shared" si="40"/>
        <v>2000</v>
      </c>
      <c r="X435" s="26">
        <f t="shared" si="40"/>
        <v>0</v>
      </c>
      <c r="Y435" s="26">
        <f t="shared" si="40"/>
        <v>0</v>
      </c>
      <c r="Z435" s="26">
        <f t="shared" si="40"/>
        <v>500</v>
      </c>
      <c r="AA435" s="26">
        <f t="shared" si="40"/>
        <v>1500</v>
      </c>
      <c r="AB435" s="26">
        <f t="shared" si="40"/>
        <v>180</v>
      </c>
      <c r="AC435" s="26">
        <f t="shared" si="40"/>
        <v>0</v>
      </c>
      <c r="AD435" s="26">
        <f t="shared" si="40"/>
        <v>0</v>
      </c>
    </row>
    <row r="436" spans="1:31" x14ac:dyDescent="0.25">
      <c r="A436" s="24" t="s">
        <v>20</v>
      </c>
      <c r="B436" s="23">
        <v>125</v>
      </c>
      <c r="C436" s="23">
        <v>60</v>
      </c>
      <c r="D436" s="23">
        <v>40</v>
      </c>
      <c r="E436" s="23">
        <v>55</v>
      </c>
      <c r="F436" s="23">
        <v>45</v>
      </c>
      <c r="G436" s="23">
        <v>35</v>
      </c>
      <c r="H436" s="23">
        <v>70</v>
      </c>
      <c r="I436" s="23">
        <v>678</v>
      </c>
      <c r="J436" s="23">
        <v>100</v>
      </c>
      <c r="K436" s="23">
        <v>63</v>
      </c>
      <c r="L436" s="23">
        <v>85</v>
      </c>
      <c r="M436" s="23">
        <v>68</v>
      </c>
      <c r="N436" s="23">
        <v>143</v>
      </c>
      <c r="O436" s="23">
        <v>420</v>
      </c>
      <c r="P436" s="23">
        <v>220</v>
      </c>
      <c r="Q436" s="23">
        <v>320</v>
      </c>
      <c r="R436" s="23">
        <v>240</v>
      </c>
      <c r="S436" s="23">
        <v>290</v>
      </c>
      <c r="T436" s="23">
        <v>600</v>
      </c>
      <c r="U436" s="23">
        <v>200</v>
      </c>
      <c r="V436" s="23">
        <v>1200</v>
      </c>
      <c r="W436" s="23">
        <v>145</v>
      </c>
      <c r="X436" s="23">
        <v>180</v>
      </c>
      <c r="Y436" s="23">
        <v>150</v>
      </c>
      <c r="Z436" s="23">
        <v>65</v>
      </c>
      <c r="AA436" s="23">
        <v>56</v>
      </c>
      <c r="AB436" s="23">
        <v>15</v>
      </c>
      <c r="AC436" s="23">
        <v>230</v>
      </c>
      <c r="AD436" s="23"/>
    </row>
    <row r="437" spans="1:31" x14ac:dyDescent="0.25">
      <c r="A437" s="25" t="s">
        <v>21</v>
      </c>
      <c r="B437" s="26">
        <f>B435*B436/1000</f>
        <v>0</v>
      </c>
      <c r="C437" s="26">
        <f t="shared" ref="C437:AD437" si="41">C435*C436/1000</f>
        <v>0</v>
      </c>
      <c r="D437" s="26">
        <f t="shared" si="41"/>
        <v>0</v>
      </c>
      <c r="E437" s="26">
        <f t="shared" si="41"/>
        <v>110</v>
      </c>
      <c r="F437" s="26">
        <f t="shared" si="41"/>
        <v>0</v>
      </c>
      <c r="G437" s="26">
        <f t="shared" si="41"/>
        <v>21</v>
      </c>
      <c r="H437" s="26">
        <f t="shared" si="41"/>
        <v>28</v>
      </c>
      <c r="I437" s="26">
        <f t="shared" si="41"/>
        <v>474.6</v>
      </c>
      <c r="J437" s="26">
        <f t="shared" si="41"/>
        <v>0</v>
      </c>
      <c r="K437" s="26">
        <f t="shared" si="41"/>
        <v>0</v>
      </c>
      <c r="L437" s="26">
        <f t="shared" si="41"/>
        <v>42.5</v>
      </c>
      <c r="M437" s="26">
        <f t="shared" si="41"/>
        <v>0</v>
      </c>
      <c r="N437" s="26">
        <f t="shared" si="41"/>
        <v>0</v>
      </c>
      <c r="O437" s="26">
        <f t="shared" si="41"/>
        <v>546</v>
      </c>
      <c r="P437" s="26">
        <f t="shared" si="41"/>
        <v>239.8</v>
      </c>
      <c r="Q437" s="26">
        <f t="shared" si="41"/>
        <v>0</v>
      </c>
      <c r="R437" s="26">
        <f t="shared" si="41"/>
        <v>24</v>
      </c>
      <c r="S437" s="26">
        <f t="shared" si="41"/>
        <v>0</v>
      </c>
      <c r="T437" s="26">
        <f t="shared" si="41"/>
        <v>240</v>
      </c>
      <c r="U437" s="26">
        <f t="shared" si="41"/>
        <v>0</v>
      </c>
      <c r="V437" s="26">
        <f t="shared" si="41"/>
        <v>0</v>
      </c>
      <c r="W437" s="26">
        <f t="shared" si="41"/>
        <v>290</v>
      </c>
      <c r="X437" s="26">
        <f t="shared" si="41"/>
        <v>0</v>
      </c>
      <c r="Y437" s="26">
        <f t="shared" si="41"/>
        <v>0</v>
      </c>
      <c r="Z437" s="26">
        <f t="shared" si="41"/>
        <v>32.5</v>
      </c>
      <c r="AA437" s="26">
        <f t="shared" si="41"/>
        <v>84</v>
      </c>
      <c r="AB437" s="26">
        <f t="shared" si="41"/>
        <v>2.7</v>
      </c>
      <c r="AC437" s="26">
        <f t="shared" si="41"/>
        <v>0</v>
      </c>
      <c r="AD437" s="26">
        <f t="shared" si="41"/>
        <v>0</v>
      </c>
      <c r="AE437" s="27">
        <f>SUM(B437:AD437)</f>
        <v>2135.0999999999995</v>
      </c>
    </row>
    <row r="438" spans="1:31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</row>
    <row r="440" spans="1:31" x14ac:dyDescent="0.25">
      <c r="B440" t="s">
        <v>22</v>
      </c>
      <c r="K440" t="s">
        <v>23</v>
      </c>
    </row>
    <row r="442" spans="1:31" ht="18.75" x14ac:dyDescent="0.25">
      <c r="A442" s="1"/>
      <c r="B442" s="1"/>
      <c r="C442" s="1"/>
      <c r="D442" s="2"/>
      <c r="E442" s="2"/>
      <c r="F442" s="1"/>
      <c r="G442" s="3" t="s">
        <v>0</v>
      </c>
      <c r="H442" s="2"/>
      <c r="I442" s="2"/>
      <c r="J442" s="2"/>
      <c r="K442" s="2"/>
      <c r="L442" s="1"/>
      <c r="M442" s="2"/>
      <c r="N442" s="2"/>
      <c r="O442" s="2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1" ht="6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1" ht="7.15" customHeight="1" x14ac:dyDescent="0.25">
      <c r="A444" s="1"/>
      <c r="B444" s="2"/>
      <c r="C444" s="6"/>
      <c r="D444" s="6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1" ht="15.75" x14ac:dyDescent="0.25">
      <c r="A445" s="7" t="s">
        <v>116</v>
      </c>
      <c r="B445" s="8"/>
      <c r="C445" s="2"/>
      <c r="D445" s="2"/>
      <c r="E445" s="2"/>
      <c r="F445" s="1"/>
      <c r="G445" s="2"/>
      <c r="H445" s="2"/>
      <c r="I445" s="2"/>
      <c r="J445" s="2"/>
      <c r="K445" s="2"/>
      <c r="L445" s="2"/>
      <c r="M445" s="1"/>
      <c r="N445" s="1"/>
      <c r="O445" s="2"/>
      <c r="P445" s="1"/>
      <c r="Q445" s="1"/>
      <c r="R445" s="2" t="s">
        <v>1</v>
      </c>
      <c r="S445" s="1"/>
      <c r="T445" s="1"/>
      <c r="U445" s="1"/>
      <c r="V445" s="1"/>
      <c r="W445" s="1"/>
      <c r="X445" s="1"/>
      <c r="Y445" s="1"/>
      <c r="Z445" s="1" t="s">
        <v>2</v>
      </c>
      <c r="AA445" s="1"/>
      <c r="AB445" s="1"/>
      <c r="AC445" s="1"/>
      <c r="AD445" s="1"/>
    </row>
    <row r="446" spans="1:31" x14ac:dyDescent="0.25">
      <c r="A446" s="1" t="s">
        <v>32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9"/>
      <c r="M447" s="2"/>
      <c r="N447" s="2"/>
      <c r="O447" s="2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1" ht="15.75" x14ac:dyDescent="0.25">
      <c r="A448" s="9"/>
      <c r="B448" s="10"/>
      <c r="C448" s="11"/>
      <c r="D448" s="12" t="s">
        <v>3</v>
      </c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4"/>
      <c r="Q448" s="11"/>
      <c r="R448" s="11"/>
      <c r="S448" s="11"/>
      <c r="T448" s="15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</row>
    <row r="449" spans="1:31" x14ac:dyDescent="0.25">
      <c r="A449" s="17"/>
      <c r="B449" s="30" t="s">
        <v>4</v>
      </c>
      <c r="C449" s="31"/>
      <c r="D449" s="31"/>
      <c r="E449" s="31"/>
      <c r="F449" s="31"/>
      <c r="G449" s="31"/>
      <c r="H449" s="31"/>
      <c r="I449" s="31"/>
      <c r="J449" s="31"/>
      <c r="K449" s="31"/>
      <c r="L449" s="31" t="s">
        <v>90</v>
      </c>
      <c r="M449" s="31"/>
      <c r="N449" s="31"/>
      <c r="O449" s="31"/>
      <c r="P449" s="31"/>
      <c r="Q449" s="31"/>
      <c r="R449" s="31"/>
      <c r="S449" s="31"/>
      <c r="T449" s="31"/>
      <c r="U449" s="30" t="s">
        <v>91</v>
      </c>
      <c r="V449" s="31"/>
      <c r="W449" s="31"/>
      <c r="X449" s="31"/>
      <c r="Y449" s="31"/>
      <c r="Z449" s="31"/>
      <c r="AA449" s="31"/>
      <c r="AB449" s="31"/>
      <c r="AC449" s="31"/>
      <c r="AD449" s="31"/>
    </row>
    <row r="450" spans="1:31" ht="84" x14ac:dyDescent="0.25">
      <c r="A450" s="18">
        <v>22</v>
      </c>
      <c r="B450" s="19" t="s">
        <v>5</v>
      </c>
      <c r="C450" s="19" t="s">
        <v>38</v>
      </c>
      <c r="D450" s="19" t="s">
        <v>6</v>
      </c>
      <c r="E450" s="19" t="s">
        <v>39</v>
      </c>
      <c r="F450" s="19" t="s">
        <v>15</v>
      </c>
      <c r="G450" s="19" t="s">
        <v>9</v>
      </c>
      <c r="H450" s="19" t="s">
        <v>10</v>
      </c>
      <c r="I450" s="19" t="s">
        <v>7</v>
      </c>
      <c r="J450" s="19" t="s">
        <v>40</v>
      </c>
      <c r="K450" s="19" t="s">
        <v>41</v>
      </c>
      <c r="L450" s="19" t="s">
        <v>13</v>
      </c>
      <c r="M450" s="20" t="s">
        <v>42</v>
      </c>
      <c r="N450" s="20" t="s">
        <v>28</v>
      </c>
      <c r="O450" s="22" t="s">
        <v>11</v>
      </c>
      <c r="P450" s="20" t="s">
        <v>8</v>
      </c>
      <c r="Q450" s="22" t="s">
        <v>14</v>
      </c>
      <c r="R450" s="20" t="s">
        <v>17</v>
      </c>
      <c r="S450" s="20" t="s">
        <v>16</v>
      </c>
      <c r="T450" s="22" t="s">
        <v>43</v>
      </c>
      <c r="U450" s="20" t="s">
        <v>44</v>
      </c>
      <c r="V450" s="22" t="s">
        <v>18</v>
      </c>
      <c r="W450" s="20" t="s">
        <v>45</v>
      </c>
      <c r="X450" s="22" t="s">
        <v>46</v>
      </c>
      <c r="Y450" s="20" t="s">
        <v>30</v>
      </c>
      <c r="Z450" s="22" t="s">
        <v>47</v>
      </c>
      <c r="AA450" s="20" t="s">
        <v>36</v>
      </c>
      <c r="AB450" s="19" t="s">
        <v>25</v>
      </c>
      <c r="AC450" s="19" t="s">
        <v>48</v>
      </c>
      <c r="AD450" s="19" t="s">
        <v>49</v>
      </c>
    </row>
    <row r="451" spans="1:31" ht="24" x14ac:dyDescent="0.25">
      <c r="A451" s="21" t="s">
        <v>67</v>
      </c>
      <c r="B451" s="20"/>
      <c r="C451" s="20"/>
      <c r="D451" s="20"/>
      <c r="E451" s="23"/>
      <c r="F451" s="23"/>
      <c r="G451" s="23"/>
      <c r="H451" s="20"/>
      <c r="I451" s="23"/>
      <c r="J451" s="23">
        <v>3000</v>
      </c>
      <c r="K451" s="23">
        <v>500</v>
      </c>
      <c r="L451" s="23">
        <v>500</v>
      </c>
      <c r="M451" s="20"/>
      <c r="N451" s="20"/>
      <c r="O451" s="20"/>
      <c r="P451" s="23"/>
      <c r="Q451" s="20"/>
      <c r="R451" s="23"/>
      <c r="S451" s="23"/>
      <c r="T451" s="23">
        <v>300</v>
      </c>
      <c r="U451" s="20"/>
      <c r="V451" s="20"/>
      <c r="W451" s="20"/>
      <c r="X451" s="23"/>
      <c r="Y451" s="20"/>
      <c r="Z451" s="23">
        <v>200</v>
      </c>
      <c r="AA451" s="23"/>
      <c r="AB451" s="23">
        <v>100</v>
      </c>
      <c r="AC451" s="23"/>
      <c r="AD451" s="23"/>
    </row>
    <row r="452" spans="1:31" ht="24" x14ac:dyDescent="0.25">
      <c r="A452" s="21" t="s">
        <v>68</v>
      </c>
      <c r="B452" s="20"/>
      <c r="C452" s="20"/>
      <c r="D452" s="20"/>
      <c r="E452" s="23"/>
      <c r="F452" s="23"/>
      <c r="G452" s="23">
        <v>400</v>
      </c>
      <c r="H452" s="20">
        <v>500</v>
      </c>
      <c r="I452" s="23"/>
      <c r="J452" s="23"/>
      <c r="K452" s="23"/>
      <c r="L452" s="23"/>
      <c r="M452" s="23">
        <v>2500</v>
      </c>
      <c r="N452" s="20"/>
      <c r="O452" s="20"/>
      <c r="P452" s="23">
        <v>1500</v>
      </c>
      <c r="Q452" s="20"/>
      <c r="R452" s="23"/>
      <c r="S452" s="23"/>
      <c r="T452" s="23">
        <v>300</v>
      </c>
      <c r="U452" s="20">
        <v>100</v>
      </c>
      <c r="V452" s="20"/>
      <c r="W452" s="20"/>
      <c r="X452" s="23"/>
      <c r="Y452" s="20"/>
      <c r="Z452" s="23"/>
      <c r="AA452" s="23"/>
      <c r="AB452" s="23">
        <v>100</v>
      </c>
      <c r="AC452" s="23"/>
      <c r="AD452" s="23"/>
    </row>
    <row r="453" spans="1:31" x14ac:dyDescent="0.25">
      <c r="A453" s="21" t="s">
        <v>36</v>
      </c>
      <c r="B453" s="20"/>
      <c r="C453" s="20"/>
      <c r="D453" s="20"/>
      <c r="E453" s="23"/>
      <c r="F453" s="23"/>
      <c r="G453" s="23"/>
      <c r="H453" s="20"/>
      <c r="I453" s="23"/>
      <c r="J453" s="23"/>
      <c r="K453" s="23"/>
      <c r="L453" s="23"/>
      <c r="M453" s="23"/>
      <c r="N453" s="20"/>
      <c r="O453" s="20"/>
      <c r="P453" s="23"/>
      <c r="Q453" s="20"/>
      <c r="R453" s="23"/>
      <c r="S453" s="23"/>
      <c r="T453" s="23"/>
      <c r="U453" s="20"/>
      <c r="V453" s="20"/>
      <c r="W453" s="20"/>
      <c r="X453" s="23"/>
      <c r="Y453" s="20"/>
      <c r="Z453" s="23"/>
      <c r="AA453" s="23">
        <v>1500</v>
      </c>
      <c r="AB453" s="23"/>
      <c r="AC453" s="23"/>
      <c r="AD453" s="23"/>
    </row>
    <row r="454" spans="1:31" x14ac:dyDescent="0.25">
      <c r="A454" s="24" t="s">
        <v>57</v>
      </c>
      <c r="B454" s="23"/>
      <c r="C454" s="23"/>
      <c r="D454" s="23"/>
      <c r="E454" s="23"/>
      <c r="F454" s="23"/>
      <c r="G454" s="23"/>
      <c r="H454" s="23"/>
      <c r="I454" s="23">
        <v>700</v>
      </c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>
        <v>500</v>
      </c>
      <c r="AA454" s="23"/>
      <c r="AB454" s="23"/>
      <c r="AC454" s="23"/>
      <c r="AD454" s="23"/>
    </row>
    <row r="455" spans="1:31" x14ac:dyDescent="0.25">
      <c r="A455" s="24" t="s">
        <v>65</v>
      </c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>
        <v>1550</v>
      </c>
      <c r="X455" s="23"/>
      <c r="Y455" s="23"/>
      <c r="Z455" s="23"/>
      <c r="AA455" s="23"/>
      <c r="AB455" s="23"/>
      <c r="AC455" s="23"/>
      <c r="AD455" s="23"/>
    </row>
    <row r="456" spans="1:31" x14ac:dyDescent="0.25">
      <c r="A456" s="25" t="s">
        <v>19</v>
      </c>
      <c r="B456" s="26">
        <f t="shared" ref="B456:AD456" si="42">B451+B452+B453+B454+B455</f>
        <v>0</v>
      </c>
      <c r="C456" s="26">
        <f t="shared" si="42"/>
        <v>0</v>
      </c>
      <c r="D456" s="26">
        <f t="shared" si="42"/>
        <v>0</v>
      </c>
      <c r="E456" s="26">
        <f t="shared" si="42"/>
        <v>0</v>
      </c>
      <c r="F456" s="26">
        <f t="shared" si="42"/>
        <v>0</v>
      </c>
      <c r="G456" s="26">
        <f t="shared" si="42"/>
        <v>400</v>
      </c>
      <c r="H456" s="26">
        <f t="shared" si="42"/>
        <v>500</v>
      </c>
      <c r="I456" s="26">
        <f t="shared" si="42"/>
        <v>700</v>
      </c>
      <c r="J456" s="26">
        <f t="shared" si="42"/>
        <v>3000</v>
      </c>
      <c r="K456" s="26">
        <f t="shared" si="42"/>
        <v>500</v>
      </c>
      <c r="L456" s="26">
        <f t="shared" si="42"/>
        <v>500</v>
      </c>
      <c r="M456" s="26">
        <f t="shared" si="42"/>
        <v>2500</v>
      </c>
      <c r="N456" s="26">
        <f t="shared" si="42"/>
        <v>0</v>
      </c>
      <c r="O456" s="26">
        <f t="shared" si="42"/>
        <v>0</v>
      </c>
      <c r="P456" s="26">
        <f t="shared" si="42"/>
        <v>1500</v>
      </c>
      <c r="Q456" s="26">
        <f t="shared" si="42"/>
        <v>0</v>
      </c>
      <c r="R456" s="26">
        <f t="shared" si="42"/>
        <v>0</v>
      </c>
      <c r="S456" s="26">
        <f t="shared" si="42"/>
        <v>0</v>
      </c>
      <c r="T456" s="26">
        <f t="shared" si="42"/>
        <v>600</v>
      </c>
      <c r="U456" s="26">
        <f t="shared" si="42"/>
        <v>100</v>
      </c>
      <c r="V456" s="26">
        <f t="shared" si="42"/>
        <v>0</v>
      </c>
      <c r="W456" s="26">
        <f t="shared" si="42"/>
        <v>1550</v>
      </c>
      <c r="X456" s="26">
        <f t="shared" si="42"/>
        <v>0</v>
      </c>
      <c r="Y456" s="26">
        <f t="shared" si="42"/>
        <v>0</v>
      </c>
      <c r="Z456" s="26">
        <f t="shared" si="42"/>
        <v>700</v>
      </c>
      <c r="AA456" s="26">
        <f t="shared" si="42"/>
        <v>1500</v>
      </c>
      <c r="AB456" s="26">
        <f t="shared" si="42"/>
        <v>200</v>
      </c>
      <c r="AC456" s="26">
        <f t="shared" si="42"/>
        <v>0</v>
      </c>
      <c r="AD456" s="26">
        <f t="shared" si="42"/>
        <v>0</v>
      </c>
    </row>
    <row r="457" spans="1:31" x14ac:dyDescent="0.25">
      <c r="A457" s="24" t="s">
        <v>20</v>
      </c>
      <c r="B457" s="23">
        <v>125</v>
      </c>
      <c r="C457" s="23">
        <v>60</v>
      </c>
      <c r="D457" s="23">
        <v>40</v>
      </c>
      <c r="E457" s="23">
        <v>55</v>
      </c>
      <c r="F457" s="23">
        <v>45</v>
      </c>
      <c r="G457" s="23">
        <v>35</v>
      </c>
      <c r="H457" s="23">
        <v>70</v>
      </c>
      <c r="I457" s="23">
        <v>678</v>
      </c>
      <c r="J457" s="23">
        <v>100</v>
      </c>
      <c r="K457" s="23">
        <v>63</v>
      </c>
      <c r="L457" s="23">
        <v>85</v>
      </c>
      <c r="M457" s="23">
        <v>68</v>
      </c>
      <c r="N457" s="23">
        <v>143</v>
      </c>
      <c r="O457" s="23">
        <v>420</v>
      </c>
      <c r="P457" s="23">
        <v>220</v>
      </c>
      <c r="Q457" s="23">
        <v>320</v>
      </c>
      <c r="R457" s="23">
        <v>240</v>
      </c>
      <c r="S457" s="23">
        <v>290</v>
      </c>
      <c r="T457" s="23">
        <v>600</v>
      </c>
      <c r="U457" s="23">
        <v>200</v>
      </c>
      <c r="V457" s="23">
        <v>1200</v>
      </c>
      <c r="W457" s="23">
        <v>145</v>
      </c>
      <c r="X457" s="23">
        <v>180</v>
      </c>
      <c r="Y457" s="23">
        <v>150</v>
      </c>
      <c r="Z457" s="23">
        <v>65</v>
      </c>
      <c r="AA457" s="23">
        <v>56</v>
      </c>
      <c r="AB457" s="23">
        <v>15</v>
      </c>
      <c r="AC457" s="23">
        <v>230</v>
      </c>
      <c r="AD457" s="23"/>
    </row>
    <row r="458" spans="1:31" x14ac:dyDescent="0.25">
      <c r="A458" s="25" t="s">
        <v>21</v>
      </c>
      <c r="B458" s="26">
        <f>B456*B457/1000</f>
        <v>0</v>
      </c>
      <c r="C458" s="26">
        <f t="shared" ref="C458:AD458" si="43">C456*C457/1000</f>
        <v>0</v>
      </c>
      <c r="D458" s="26">
        <f t="shared" si="43"/>
        <v>0</v>
      </c>
      <c r="E458" s="26">
        <f t="shared" si="43"/>
        <v>0</v>
      </c>
      <c r="F458" s="26">
        <f t="shared" si="43"/>
        <v>0</v>
      </c>
      <c r="G458" s="26">
        <f t="shared" si="43"/>
        <v>14</v>
      </c>
      <c r="H458" s="26">
        <f t="shared" si="43"/>
        <v>35</v>
      </c>
      <c r="I458" s="26">
        <f t="shared" si="43"/>
        <v>474.6</v>
      </c>
      <c r="J458" s="26">
        <f t="shared" si="43"/>
        <v>300</v>
      </c>
      <c r="K458" s="26">
        <f t="shared" si="43"/>
        <v>31.5</v>
      </c>
      <c r="L458" s="26">
        <f t="shared" si="43"/>
        <v>42.5</v>
      </c>
      <c r="M458" s="26">
        <f t="shared" si="43"/>
        <v>170</v>
      </c>
      <c r="N458" s="26">
        <f t="shared" si="43"/>
        <v>0</v>
      </c>
      <c r="O458" s="26">
        <f t="shared" si="43"/>
        <v>0</v>
      </c>
      <c r="P458" s="26">
        <f t="shared" si="43"/>
        <v>330</v>
      </c>
      <c r="Q458" s="26">
        <f t="shared" si="43"/>
        <v>0</v>
      </c>
      <c r="R458" s="26">
        <f t="shared" si="43"/>
        <v>0</v>
      </c>
      <c r="S458" s="26">
        <f t="shared" si="43"/>
        <v>0</v>
      </c>
      <c r="T458" s="26">
        <f t="shared" si="43"/>
        <v>360</v>
      </c>
      <c r="U458" s="26">
        <f t="shared" si="43"/>
        <v>20</v>
      </c>
      <c r="V458" s="26">
        <f t="shared" si="43"/>
        <v>0</v>
      </c>
      <c r="W458" s="26">
        <f t="shared" si="43"/>
        <v>224.75</v>
      </c>
      <c r="X458" s="26">
        <f t="shared" si="43"/>
        <v>0</v>
      </c>
      <c r="Y458" s="26">
        <f t="shared" si="43"/>
        <v>0</v>
      </c>
      <c r="Z458" s="26">
        <f t="shared" si="43"/>
        <v>45.5</v>
      </c>
      <c r="AA458" s="26">
        <f t="shared" si="43"/>
        <v>84</v>
      </c>
      <c r="AB458" s="26">
        <f t="shared" si="43"/>
        <v>3</v>
      </c>
      <c r="AC458" s="26">
        <f t="shared" si="43"/>
        <v>0</v>
      </c>
      <c r="AD458" s="26">
        <f t="shared" si="43"/>
        <v>0</v>
      </c>
      <c r="AE458" s="27">
        <f>SUM(B458:AD458)</f>
        <v>2134.85</v>
      </c>
    </row>
    <row r="459" spans="1:31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</row>
    <row r="461" spans="1:31" x14ac:dyDescent="0.25">
      <c r="B461" t="s">
        <v>22</v>
      </c>
      <c r="K461" t="s">
        <v>23</v>
      </c>
    </row>
    <row r="463" spans="1:31" ht="18.75" x14ac:dyDescent="0.25">
      <c r="A463" s="1"/>
      <c r="B463" s="1"/>
      <c r="C463" s="1"/>
      <c r="D463" s="2"/>
      <c r="E463" s="2"/>
      <c r="F463" s="1"/>
      <c r="G463" s="3" t="s">
        <v>0</v>
      </c>
      <c r="H463" s="2"/>
      <c r="I463" s="2"/>
      <c r="J463" s="2"/>
      <c r="K463" s="2"/>
      <c r="L463" s="1"/>
      <c r="M463" s="2"/>
      <c r="N463" s="2"/>
      <c r="O463" s="2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1" ht="4.1500000000000004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1" ht="6.6" customHeight="1" x14ac:dyDescent="0.25">
      <c r="A465" s="1"/>
      <c r="B465" s="2"/>
      <c r="C465" s="6"/>
      <c r="D465" s="6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1" ht="15.75" x14ac:dyDescent="0.25">
      <c r="A466" s="7" t="s">
        <v>117</v>
      </c>
      <c r="B466" s="8"/>
      <c r="C466" s="2"/>
      <c r="D466" s="2"/>
      <c r="E466" s="2"/>
      <c r="F466" s="1"/>
      <c r="G466" s="2"/>
      <c r="H466" s="2"/>
      <c r="I466" s="2"/>
      <c r="J466" s="2"/>
      <c r="K466" s="2"/>
      <c r="L466" s="2"/>
      <c r="M466" s="1"/>
      <c r="N466" s="1"/>
      <c r="O466" s="2"/>
      <c r="P466" s="1"/>
      <c r="Q466" s="1"/>
      <c r="R466" s="2" t="s">
        <v>1</v>
      </c>
      <c r="S466" s="1"/>
      <c r="T466" s="1"/>
      <c r="U466" s="1"/>
      <c r="V466" s="1"/>
      <c r="W466" s="1"/>
      <c r="X466" s="1"/>
      <c r="Y466" s="1"/>
      <c r="Z466" s="1" t="s">
        <v>2</v>
      </c>
      <c r="AA466" s="1"/>
      <c r="AB466" s="1"/>
      <c r="AC466" s="1"/>
      <c r="AD466" s="1"/>
    </row>
    <row r="467" spans="1:31" x14ac:dyDescent="0.25">
      <c r="A467" s="1" t="s">
        <v>33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9"/>
      <c r="M468" s="2"/>
      <c r="N468" s="2"/>
      <c r="O468" s="2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1" ht="15.75" x14ac:dyDescent="0.25">
      <c r="A469" s="9"/>
      <c r="B469" s="10"/>
      <c r="C469" s="11"/>
      <c r="D469" s="12" t="s">
        <v>3</v>
      </c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4"/>
      <c r="Q469" s="11"/>
      <c r="R469" s="11"/>
      <c r="S469" s="11"/>
      <c r="T469" s="15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</row>
    <row r="470" spans="1:31" x14ac:dyDescent="0.25">
      <c r="A470" s="17"/>
      <c r="B470" s="30" t="s">
        <v>4</v>
      </c>
      <c r="C470" s="31"/>
      <c r="D470" s="31"/>
      <c r="E470" s="31"/>
      <c r="F470" s="31"/>
      <c r="G470" s="31"/>
      <c r="H470" s="31"/>
      <c r="I470" s="31"/>
      <c r="J470" s="31"/>
      <c r="K470" s="31"/>
      <c r="L470" s="31" t="s">
        <v>90</v>
      </c>
      <c r="M470" s="31"/>
      <c r="N470" s="31"/>
      <c r="O470" s="31"/>
      <c r="P470" s="31"/>
      <c r="Q470" s="31"/>
      <c r="R470" s="31"/>
      <c r="S470" s="31"/>
      <c r="T470" s="31"/>
      <c r="U470" s="30" t="s">
        <v>91</v>
      </c>
      <c r="V470" s="31"/>
      <c r="W470" s="31"/>
      <c r="X470" s="31"/>
      <c r="Y470" s="31"/>
      <c r="Z470" s="31"/>
      <c r="AA470" s="31"/>
      <c r="AB470" s="31"/>
      <c r="AC470" s="31"/>
      <c r="AD470" s="31"/>
    </row>
    <row r="471" spans="1:31" ht="84" x14ac:dyDescent="0.25">
      <c r="A471" s="18">
        <v>23</v>
      </c>
      <c r="B471" s="19" t="s">
        <v>5</v>
      </c>
      <c r="C471" s="19" t="s">
        <v>38</v>
      </c>
      <c r="D471" s="19" t="s">
        <v>6</v>
      </c>
      <c r="E471" s="19" t="s">
        <v>39</v>
      </c>
      <c r="F471" s="19" t="s">
        <v>15</v>
      </c>
      <c r="G471" s="19" t="s">
        <v>9</v>
      </c>
      <c r="H471" s="19" t="s">
        <v>10</v>
      </c>
      <c r="I471" s="19" t="s">
        <v>7</v>
      </c>
      <c r="J471" s="19" t="s">
        <v>40</v>
      </c>
      <c r="K471" s="19" t="s">
        <v>41</v>
      </c>
      <c r="L471" s="19" t="s">
        <v>13</v>
      </c>
      <c r="M471" s="20" t="s">
        <v>42</v>
      </c>
      <c r="N471" s="20" t="s">
        <v>28</v>
      </c>
      <c r="O471" s="22" t="s">
        <v>11</v>
      </c>
      <c r="P471" s="20" t="s">
        <v>8</v>
      </c>
      <c r="Q471" s="22" t="s">
        <v>14</v>
      </c>
      <c r="R471" s="20" t="s">
        <v>17</v>
      </c>
      <c r="S471" s="20" t="s">
        <v>16</v>
      </c>
      <c r="T471" s="22" t="s">
        <v>43</v>
      </c>
      <c r="U471" s="20" t="s">
        <v>44</v>
      </c>
      <c r="V471" s="22" t="s">
        <v>18</v>
      </c>
      <c r="W471" s="20" t="s">
        <v>45</v>
      </c>
      <c r="X471" s="22" t="s">
        <v>46</v>
      </c>
      <c r="Y471" s="20" t="s">
        <v>30</v>
      </c>
      <c r="Z471" s="22" t="s">
        <v>47</v>
      </c>
      <c r="AA471" s="20" t="s">
        <v>36</v>
      </c>
      <c r="AB471" s="19" t="s">
        <v>25</v>
      </c>
      <c r="AC471" s="19" t="s">
        <v>48</v>
      </c>
      <c r="AD471" s="19" t="s">
        <v>49</v>
      </c>
    </row>
    <row r="472" spans="1:31" x14ac:dyDescent="0.25">
      <c r="A472" s="21" t="s">
        <v>50</v>
      </c>
      <c r="B472" s="20"/>
      <c r="C472" s="20"/>
      <c r="D472" s="20">
        <v>1500</v>
      </c>
      <c r="E472" s="23">
        <v>500</v>
      </c>
      <c r="F472" s="23">
        <v>300</v>
      </c>
      <c r="G472" s="23">
        <v>300</v>
      </c>
      <c r="H472" s="20">
        <v>300</v>
      </c>
      <c r="I472" s="23"/>
      <c r="J472" s="23"/>
      <c r="K472" s="23"/>
      <c r="L472" s="23"/>
      <c r="M472" s="20"/>
      <c r="N472" s="20"/>
      <c r="O472" s="20">
        <v>1300</v>
      </c>
      <c r="P472" s="23"/>
      <c r="Q472" s="20"/>
      <c r="R472" s="23">
        <v>100</v>
      </c>
      <c r="S472" s="23">
        <v>300</v>
      </c>
      <c r="T472" s="23">
        <v>200</v>
      </c>
      <c r="U472" s="20"/>
      <c r="V472" s="20"/>
      <c r="W472" s="20"/>
      <c r="X472" s="23"/>
      <c r="Y472" s="20"/>
      <c r="Z472" s="23"/>
      <c r="AA472" s="23"/>
      <c r="AB472" s="23">
        <v>100</v>
      </c>
      <c r="AC472" s="23"/>
      <c r="AD472" s="23"/>
    </row>
    <row r="473" spans="1:31" ht="36" x14ac:dyDescent="0.25">
      <c r="A473" s="21" t="s">
        <v>51</v>
      </c>
      <c r="B473" s="20"/>
      <c r="C473" s="20"/>
      <c r="D473" s="20"/>
      <c r="E473" s="23"/>
      <c r="F473" s="23"/>
      <c r="G473" s="23">
        <v>200</v>
      </c>
      <c r="H473" s="20"/>
      <c r="I473" s="23"/>
      <c r="J473" s="23"/>
      <c r="K473" s="23">
        <v>2500</v>
      </c>
      <c r="L473" s="23"/>
      <c r="M473" s="23"/>
      <c r="N473" s="20"/>
      <c r="O473" s="20"/>
      <c r="P473" s="23">
        <v>1000</v>
      </c>
      <c r="Q473" s="20"/>
      <c r="R473" s="23"/>
      <c r="S473" s="23"/>
      <c r="T473" s="23">
        <v>150</v>
      </c>
      <c r="U473" s="20">
        <v>100</v>
      </c>
      <c r="V473" s="20"/>
      <c r="W473" s="20"/>
      <c r="X473" s="23"/>
      <c r="Y473" s="20"/>
      <c r="Z473" s="23"/>
      <c r="AA473" s="23"/>
      <c r="AB473" s="23">
        <v>100</v>
      </c>
      <c r="AC473" s="23"/>
      <c r="AD473" s="23"/>
    </row>
    <row r="474" spans="1:31" x14ac:dyDescent="0.25">
      <c r="A474" s="21" t="s">
        <v>36</v>
      </c>
      <c r="B474" s="20"/>
      <c r="C474" s="20"/>
      <c r="D474" s="20"/>
      <c r="E474" s="23"/>
      <c r="F474" s="23"/>
      <c r="G474" s="23"/>
      <c r="H474" s="20"/>
      <c r="I474" s="23"/>
      <c r="J474" s="23"/>
      <c r="K474" s="23"/>
      <c r="L474" s="23"/>
      <c r="M474" s="23"/>
      <c r="N474" s="20"/>
      <c r="O474" s="20"/>
      <c r="P474" s="23"/>
      <c r="Q474" s="20"/>
      <c r="R474" s="23"/>
      <c r="S474" s="23"/>
      <c r="T474" s="23"/>
      <c r="U474" s="20"/>
      <c r="V474" s="20"/>
      <c r="W474" s="20"/>
      <c r="X474" s="23"/>
      <c r="Y474" s="20"/>
      <c r="Z474" s="23"/>
      <c r="AA474" s="23">
        <v>1500</v>
      </c>
      <c r="AB474" s="23"/>
      <c r="AC474" s="23"/>
      <c r="AD474" s="23"/>
    </row>
    <row r="475" spans="1:31" x14ac:dyDescent="0.25">
      <c r="A475" s="24" t="s">
        <v>57</v>
      </c>
      <c r="B475" s="23"/>
      <c r="C475" s="23"/>
      <c r="D475" s="23"/>
      <c r="E475" s="23"/>
      <c r="F475" s="23"/>
      <c r="G475" s="23"/>
      <c r="H475" s="23"/>
      <c r="I475" s="23">
        <v>600</v>
      </c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>
        <v>300</v>
      </c>
      <c r="AA475" s="23"/>
      <c r="AB475" s="23"/>
      <c r="AC475" s="23"/>
      <c r="AD475" s="23"/>
    </row>
    <row r="476" spans="1:31" x14ac:dyDescent="0.25">
      <c r="A476" s="24" t="s">
        <v>29</v>
      </c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>
        <v>1500</v>
      </c>
      <c r="X476" s="23"/>
      <c r="Y476" s="23"/>
      <c r="Z476" s="23"/>
      <c r="AA476" s="23"/>
      <c r="AB476" s="23"/>
      <c r="AC476" s="23"/>
      <c r="AD476" s="23"/>
    </row>
    <row r="477" spans="1:31" x14ac:dyDescent="0.25">
      <c r="A477" s="25" t="s">
        <v>19</v>
      </c>
      <c r="B477" s="26">
        <f t="shared" ref="B477:AD477" si="44">B472+B473+B474+B475+B476</f>
        <v>0</v>
      </c>
      <c r="C477" s="26">
        <f t="shared" si="44"/>
        <v>0</v>
      </c>
      <c r="D477" s="26">
        <f t="shared" si="44"/>
        <v>1500</v>
      </c>
      <c r="E477" s="26">
        <f t="shared" si="44"/>
        <v>500</v>
      </c>
      <c r="F477" s="26">
        <f t="shared" si="44"/>
        <v>300</v>
      </c>
      <c r="G477" s="26">
        <f t="shared" si="44"/>
        <v>500</v>
      </c>
      <c r="H477" s="26">
        <f t="shared" si="44"/>
        <v>300</v>
      </c>
      <c r="I477" s="26">
        <f t="shared" si="44"/>
        <v>600</v>
      </c>
      <c r="J477" s="26">
        <f t="shared" si="44"/>
        <v>0</v>
      </c>
      <c r="K477" s="26">
        <f t="shared" si="44"/>
        <v>2500</v>
      </c>
      <c r="L477" s="26">
        <f t="shared" si="44"/>
        <v>0</v>
      </c>
      <c r="M477" s="26">
        <f t="shared" si="44"/>
        <v>0</v>
      </c>
      <c r="N477" s="26">
        <f t="shared" si="44"/>
        <v>0</v>
      </c>
      <c r="O477" s="26">
        <f t="shared" si="44"/>
        <v>1300</v>
      </c>
      <c r="P477" s="26">
        <f t="shared" si="44"/>
        <v>1000</v>
      </c>
      <c r="Q477" s="26">
        <f t="shared" si="44"/>
        <v>0</v>
      </c>
      <c r="R477" s="26">
        <f t="shared" si="44"/>
        <v>100</v>
      </c>
      <c r="S477" s="26">
        <f t="shared" si="44"/>
        <v>300</v>
      </c>
      <c r="T477" s="26">
        <f t="shared" si="44"/>
        <v>350</v>
      </c>
      <c r="U477" s="26">
        <f t="shared" si="44"/>
        <v>100</v>
      </c>
      <c r="V477" s="26">
        <f t="shared" si="44"/>
        <v>0</v>
      </c>
      <c r="W477" s="26">
        <f t="shared" si="44"/>
        <v>1500</v>
      </c>
      <c r="X477" s="26">
        <f t="shared" si="44"/>
        <v>0</v>
      </c>
      <c r="Y477" s="26">
        <f t="shared" si="44"/>
        <v>0</v>
      </c>
      <c r="Z477" s="26">
        <f t="shared" si="44"/>
        <v>300</v>
      </c>
      <c r="AA477" s="26">
        <f t="shared" si="44"/>
        <v>1500</v>
      </c>
      <c r="AB477" s="26">
        <f t="shared" si="44"/>
        <v>200</v>
      </c>
      <c r="AC477" s="26">
        <f t="shared" si="44"/>
        <v>0</v>
      </c>
      <c r="AD477" s="26">
        <f t="shared" si="44"/>
        <v>0</v>
      </c>
    </row>
    <row r="478" spans="1:31" x14ac:dyDescent="0.25">
      <c r="A478" s="24" t="s">
        <v>20</v>
      </c>
      <c r="B478" s="23">
        <v>125</v>
      </c>
      <c r="C478" s="23">
        <v>60</v>
      </c>
      <c r="D478" s="23">
        <v>40</v>
      </c>
      <c r="E478" s="23">
        <v>55</v>
      </c>
      <c r="F478" s="23">
        <v>45</v>
      </c>
      <c r="G478" s="23">
        <v>35</v>
      </c>
      <c r="H478" s="23">
        <v>70</v>
      </c>
      <c r="I478" s="23">
        <v>678</v>
      </c>
      <c r="J478" s="23">
        <v>100</v>
      </c>
      <c r="K478" s="23">
        <v>63</v>
      </c>
      <c r="L478" s="23">
        <v>85</v>
      </c>
      <c r="M478" s="23">
        <v>68</v>
      </c>
      <c r="N478" s="23">
        <v>143</v>
      </c>
      <c r="O478" s="23">
        <v>420</v>
      </c>
      <c r="P478" s="23">
        <v>220</v>
      </c>
      <c r="Q478" s="23">
        <v>320</v>
      </c>
      <c r="R478" s="23">
        <v>240</v>
      </c>
      <c r="S478" s="23">
        <v>290</v>
      </c>
      <c r="T478" s="23">
        <v>600</v>
      </c>
      <c r="U478" s="23">
        <v>200</v>
      </c>
      <c r="V478" s="23">
        <v>1200</v>
      </c>
      <c r="W478" s="23">
        <v>145</v>
      </c>
      <c r="X478" s="23">
        <v>180</v>
      </c>
      <c r="Y478" s="23">
        <v>150</v>
      </c>
      <c r="Z478" s="23">
        <v>65</v>
      </c>
      <c r="AA478" s="23">
        <v>56</v>
      </c>
      <c r="AB478" s="23">
        <v>15</v>
      </c>
      <c r="AC478" s="23">
        <v>230</v>
      </c>
      <c r="AD478" s="23"/>
    </row>
    <row r="479" spans="1:31" x14ac:dyDescent="0.25">
      <c r="A479" s="25" t="s">
        <v>21</v>
      </c>
      <c r="B479" s="26">
        <f>B477*B478/1000</f>
        <v>0</v>
      </c>
      <c r="C479" s="26">
        <f t="shared" ref="C479:AD479" si="45">C477*C478/1000</f>
        <v>0</v>
      </c>
      <c r="D479" s="26">
        <f t="shared" si="45"/>
        <v>60</v>
      </c>
      <c r="E479" s="26">
        <f t="shared" si="45"/>
        <v>27.5</v>
      </c>
      <c r="F479" s="26">
        <f t="shared" si="45"/>
        <v>13.5</v>
      </c>
      <c r="G479" s="26">
        <f t="shared" si="45"/>
        <v>17.5</v>
      </c>
      <c r="H479" s="26">
        <f t="shared" si="45"/>
        <v>21</v>
      </c>
      <c r="I479" s="26">
        <f t="shared" si="45"/>
        <v>406.8</v>
      </c>
      <c r="J479" s="26">
        <f t="shared" si="45"/>
        <v>0</v>
      </c>
      <c r="K479" s="26">
        <f t="shared" si="45"/>
        <v>157.5</v>
      </c>
      <c r="L479" s="26">
        <f t="shared" si="45"/>
        <v>0</v>
      </c>
      <c r="M479" s="26">
        <f t="shared" si="45"/>
        <v>0</v>
      </c>
      <c r="N479" s="26">
        <f t="shared" si="45"/>
        <v>0</v>
      </c>
      <c r="O479" s="26">
        <f t="shared" si="45"/>
        <v>546</v>
      </c>
      <c r="P479" s="26">
        <f t="shared" si="45"/>
        <v>220</v>
      </c>
      <c r="Q479" s="26">
        <f t="shared" si="45"/>
        <v>0</v>
      </c>
      <c r="R479" s="26">
        <f t="shared" si="45"/>
        <v>24</v>
      </c>
      <c r="S479" s="26">
        <f t="shared" si="45"/>
        <v>87</v>
      </c>
      <c r="T479" s="26">
        <f t="shared" si="45"/>
        <v>210</v>
      </c>
      <c r="U479" s="26">
        <f t="shared" si="45"/>
        <v>20</v>
      </c>
      <c r="V479" s="26">
        <f t="shared" si="45"/>
        <v>0</v>
      </c>
      <c r="W479" s="26">
        <f t="shared" si="45"/>
        <v>217.5</v>
      </c>
      <c r="X479" s="26">
        <f t="shared" si="45"/>
        <v>0</v>
      </c>
      <c r="Y479" s="26">
        <f t="shared" si="45"/>
        <v>0</v>
      </c>
      <c r="Z479" s="26">
        <f t="shared" si="45"/>
        <v>19.5</v>
      </c>
      <c r="AA479" s="26">
        <f t="shared" si="45"/>
        <v>84</v>
      </c>
      <c r="AB479" s="26">
        <f t="shared" si="45"/>
        <v>3</v>
      </c>
      <c r="AC479" s="26">
        <f t="shared" si="45"/>
        <v>0</v>
      </c>
      <c r="AD479" s="26">
        <f t="shared" si="45"/>
        <v>0</v>
      </c>
      <c r="AE479" s="27">
        <f>SUM(B479:AD479)</f>
        <v>2134.8000000000002</v>
      </c>
    </row>
    <row r="480" spans="1:31" x14ac:dyDescent="0.2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</row>
    <row r="482" spans="1:30" x14ac:dyDescent="0.25">
      <c r="B482" t="s">
        <v>22</v>
      </c>
      <c r="K482" t="s">
        <v>23</v>
      </c>
    </row>
    <row r="484" spans="1:30" ht="18.75" x14ac:dyDescent="0.25">
      <c r="A484" s="1"/>
      <c r="B484" s="1"/>
      <c r="C484" s="1"/>
      <c r="D484" s="2"/>
      <c r="E484" s="2"/>
      <c r="F484" s="1"/>
      <c r="G484" s="3" t="s">
        <v>0</v>
      </c>
      <c r="H484" s="2"/>
      <c r="I484" s="2"/>
      <c r="J484" s="2"/>
      <c r="K484" s="2"/>
      <c r="L484" s="1"/>
      <c r="M484" s="2"/>
      <c r="N484" s="2"/>
      <c r="O484" s="2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7.9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8.4499999999999993" customHeight="1" x14ac:dyDescent="0.25">
      <c r="A486" s="1"/>
      <c r="B486" s="2"/>
      <c r="C486" s="6"/>
      <c r="D486" s="6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5.75" x14ac:dyDescent="0.25">
      <c r="A487" s="7" t="s">
        <v>118</v>
      </c>
      <c r="B487" s="8"/>
      <c r="C487" s="2"/>
      <c r="D487" s="2"/>
      <c r="E487" s="2"/>
      <c r="F487" s="1"/>
      <c r="G487" s="2"/>
      <c r="H487" s="2"/>
      <c r="I487" s="2"/>
      <c r="J487" s="2"/>
      <c r="K487" s="2"/>
      <c r="L487" s="2"/>
      <c r="M487" s="1"/>
      <c r="N487" s="1"/>
      <c r="O487" s="2"/>
      <c r="P487" s="1"/>
      <c r="Q487" s="1"/>
      <c r="R487" s="2" t="s">
        <v>1</v>
      </c>
      <c r="S487" s="1"/>
      <c r="T487" s="1"/>
      <c r="U487" s="1"/>
      <c r="V487" s="1"/>
      <c r="W487" s="1"/>
      <c r="X487" s="1"/>
      <c r="Y487" s="1"/>
      <c r="Z487" s="1" t="s">
        <v>2</v>
      </c>
      <c r="AA487" s="1"/>
      <c r="AB487" s="1"/>
      <c r="AC487" s="1"/>
      <c r="AD487" s="1"/>
    </row>
    <row r="488" spans="1:30" x14ac:dyDescent="0.25">
      <c r="A488" s="1" t="s">
        <v>34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9"/>
      <c r="M489" s="2"/>
      <c r="N489" s="2"/>
      <c r="O489" s="2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5.75" x14ac:dyDescent="0.25">
      <c r="A490" s="9"/>
      <c r="B490" s="10"/>
      <c r="C490" s="11"/>
      <c r="D490" s="12" t="s">
        <v>3</v>
      </c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4"/>
      <c r="Q490" s="11"/>
      <c r="R490" s="11"/>
      <c r="S490" s="11"/>
      <c r="T490" s="15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</row>
    <row r="491" spans="1:30" x14ac:dyDescent="0.25">
      <c r="A491" s="17"/>
      <c r="B491" s="30" t="s">
        <v>4</v>
      </c>
      <c r="C491" s="31"/>
      <c r="D491" s="31"/>
      <c r="E491" s="31"/>
      <c r="F491" s="31"/>
      <c r="G491" s="31"/>
      <c r="H491" s="31"/>
      <c r="I491" s="31"/>
      <c r="J491" s="31"/>
      <c r="K491" s="31"/>
      <c r="L491" s="31" t="s">
        <v>90</v>
      </c>
      <c r="M491" s="31"/>
      <c r="N491" s="31"/>
      <c r="O491" s="31"/>
      <c r="P491" s="31"/>
      <c r="Q491" s="31"/>
      <c r="R491" s="31"/>
      <c r="S491" s="31"/>
      <c r="T491" s="31"/>
      <c r="U491" s="30" t="s">
        <v>91</v>
      </c>
      <c r="V491" s="31"/>
      <c r="W491" s="31"/>
      <c r="X491" s="31"/>
      <c r="Y491" s="31"/>
      <c r="Z491" s="31"/>
      <c r="AA491" s="31"/>
      <c r="AB491" s="31"/>
      <c r="AC491" s="31"/>
      <c r="AD491" s="31"/>
    </row>
    <row r="492" spans="1:30" ht="84" x14ac:dyDescent="0.25">
      <c r="A492" s="18">
        <v>24</v>
      </c>
      <c r="B492" s="19" t="s">
        <v>5</v>
      </c>
      <c r="C492" s="19" t="s">
        <v>38</v>
      </c>
      <c r="D492" s="19" t="s">
        <v>6</v>
      </c>
      <c r="E492" s="19" t="s">
        <v>39</v>
      </c>
      <c r="F492" s="19" t="s">
        <v>15</v>
      </c>
      <c r="G492" s="19" t="s">
        <v>9</v>
      </c>
      <c r="H492" s="19" t="s">
        <v>10</v>
      </c>
      <c r="I492" s="19" t="s">
        <v>7</v>
      </c>
      <c r="J492" s="19" t="s">
        <v>40</v>
      </c>
      <c r="K492" s="19" t="s">
        <v>41</v>
      </c>
      <c r="L492" s="19" t="s">
        <v>13</v>
      </c>
      <c r="M492" s="20" t="s">
        <v>42</v>
      </c>
      <c r="N492" s="20" t="s">
        <v>28</v>
      </c>
      <c r="O492" s="22" t="s">
        <v>11</v>
      </c>
      <c r="P492" s="20" t="s">
        <v>8</v>
      </c>
      <c r="Q492" s="22" t="s">
        <v>14</v>
      </c>
      <c r="R492" s="20" t="s">
        <v>17</v>
      </c>
      <c r="S492" s="20" t="s">
        <v>16</v>
      </c>
      <c r="T492" s="22" t="s">
        <v>43</v>
      </c>
      <c r="U492" s="20" t="s">
        <v>44</v>
      </c>
      <c r="V492" s="22" t="s">
        <v>18</v>
      </c>
      <c r="W492" s="20" t="s">
        <v>45</v>
      </c>
      <c r="X492" s="22" t="s">
        <v>46</v>
      </c>
      <c r="Y492" s="20" t="s">
        <v>30</v>
      </c>
      <c r="Z492" s="22" t="s">
        <v>47</v>
      </c>
      <c r="AA492" s="20" t="s">
        <v>36</v>
      </c>
      <c r="AB492" s="19" t="s">
        <v>25</v>
      </c>
      <c r="AC492" s="19" t="s">
        <v>48</v>
      </c>
      <c r="AD492" s="19" t="s">
        <v>49</v>
      </c>
    </row>
    <row r="493" spans="1:30" ht="24" x14ac:dyDescent="0.25">
      <c r="A493" s="21" t="s">
        <v>54</v>
      </c>
      <c r="B493" s="20"/>
      <c r="C493" s="20"/>
      <c r="D493" s="20"/>
      <c r="E493" s="23">
        <v>500</v>
      </c>
      <c r="F493" s="23"/>
      <c r="G493" s="23">
        <v>300</v>
      </c>
      <c r="H493" s="20">
        <v>300</v>
      </c>
      <c r="I493" s="23"/>
      <c r="J493" s="23"/>
      <c r="K493" s="23">
        <v>500</v>
      </c>
      <c r="L493" s="23">
        <v>100</v>
      </c>
      <c r="M493" s="20"/>
      <c r="N493" s="20"/>
      <c r="O493" s="20"/>
      <c r="P493" s="23">
        <v>1500</v>
      </c>
      <c r="Q493" s="20"/>
      <c r="R493" s="23">
        <v>200</v>
      </c>
      <c r="S493" s="23"/>
      <c r="T493" s="23">
        <v>200</v>
      </c>
      <c r="U493" s="20">
        <v>100</v>
      </c>
      <c r="V493" s="20"/>
      <c r="W493" s="20"/>
      <c r="X493" s="23"/>
      <c r="Y493" s="20"/>
      <c r="Z493" s="23"/>
      <c r="AA493" s="23"/>
      <c r="AB493" s="23">
        <v>100</v>
      </c>
      <c r="AC493" s="23"/>
      <c r="AD493" s="23"/>
    </row>
    <row r="494" spans="1:30" ht="36" x14ac:dyDescent="0.25">
      <c r="A494" s="21" t="s">
        <v>37</v>
      </c>
      <c r="B494" s="20"/>
      <c r="C494" s="20"/>
      <c r="D494" s="20"/>
      <c r="E494" s="23">
        <v>2000</v>
      </c>
      <c r="F494" s="23"/>
      <c r="G494" s="23">
        <v>200</v>
      </c>
      <c r="H494" s="20"/>
      <c r="I494" s="23"/>
      <c r="J494" s="23"/>
      <c r="K494" s="23"/>
      <c r="L494" s="23"/>
      <c r="M494" s="23"/>
      <c r="N494" s="20"/>
      <c r="O494" s="20"/>
      <c r="P494" s="23"/>
      <c r="Q494" s="20"/>
      <c r="R494" s="23"/>
      <c r="S494" s="23"/>
      <c r="T494" s="23">
        <v>281</v>
      </c>
      <c r="U494" s="20"/>
      <c r="V494" s="20"/>
      <c r="W494" s="20"/>
      <c r="X494" s="23"/>
      <c r="Y494" s="20"/>
      <c r="Z494" s="23"/>
      <c r="AA494" s="23"/>
      <c r="AB494" s="23">
        <v>100</v>
      </c>
      <c r="AC494" s="23"/>
      <c r="AD494" s="23"/>
    </row>
    <row r="495" spans="1:30" x14ac:dyDescent="0.25">
      <c r="A495" s="21" t="s">
        <v>36</v>
      </c>
      <c r="B495" s="20"/>
      <c r="C495" s="20"/>
      <c r="D495" s="20"/>
      <c r="E495" s="23"/>
      <c r="F495" s="23"/>
      <c r="G495" s="23"/>
      <c r="H495" s="20"/>
      <c r="I495" s="23"/>
      <c r="J495" s="23"/>
      <c r="K495" s="23"/>
      <c r="L495" s="23"/>
      <c r="M495" s="23"/>
      <c r="N495" s="20"/>
      <c r="O495" s="20"/>
      <c r="P495" s="23"/>
      <c r="Q495" s="20"/>
      <c r="R495" s="23"/>
      <c r="S495" s="23"/>
      <c r="T495" s="23"/>
      <c r="U495" s="20"/>
      <c r="V495" s="20"/>
      <c r="W495" s="20"/>
      <c r="X495" s="23"/>
      <c r="Y495" s="20"/>
      <c r="Z495" s="23"/>
      <c r="AA495" s="23">
        <v>1500</v>
      </c>
      <c r="AB495" s="23"/>
      <c r="AC495" s="23"/>
      <c r="AD495" s="23"/>
    </row>
    <row r="496" spans="1:30" x14ac:dyDescent="0.25">
      <c r="A496" s="24" t="s">
        <v>94</v>
      </c>
      <c r="B496" s="23"/>
      <c r="C496" s="23"/>
      <c r="D496" s="23"/>
      <c r="E496" s="23"/>
      <c r="F496" s="23"/>
      <c r="G496" s="23"/>
      <c r="H496" s="23"/>
      <c r="I496" s="23">
        <v>500</v>
      </c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>
        <v>300</v>
      </c>
      <c r="AA496" s="23"/>
      <c r="AB496" s="23"/>
      <c r="AC496" s="23"/>
      <c r="AD496" s="23"/>
    </row>
    <row r="497" spans="1:31" x14ac:dyDescent="0.25">
      <c r="A497" s="24" t="s">
        <v>12</v>
      </c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>
        <v>3420</v>
      </c>
      <c r="AD497" s="23"/>
    </row>
    <row r="498" spans="1:31" x14ac:dyDescent="0.25">
      <c r="A498" s="25" t="s">
        <v>19</v>
      </c>
      <c r="B498" s="26">
        <f t="shared" ref="B498:AD498" si="46">B493+B494+B495+B496+B497</f>
        <v>0</v>
      </c>
      <c r="C498" s="26">
        <f t="shared" si="46"/>
        <v>0</v>
      </c>
      <c r="D498" s="26">
        <f t="shared" si="46"/>
        <v>0</v>
      </c>
      <c r="E498" s="26">
        <f t="shared" si="46"/>
        <v>2500</v>
      </c>
      <c r="F498" s="26">
        <f t="shared" si="46"/>
        <v>0</v>
      </c>
      <c r="G498" s="26">
        <f t="shared" si="46"/>
        <v>500</v>
      </c>
      <c r="H498" s="26">
        <f t="shared" si="46"/>
        <v>300</v>
      </c>
      <c r="I498" s="26">
        <f t="shared" si="46"/>
        <v>500</v>
      </c>
      <c r="J498" s="26">
        <f t="shared" si="46"/>
        <v>0</v>
      </c>
      <c r="K498" s="26">
        <f t="shared" si="46"/>
        <v>500</v>
      </c>
      <c r="L498" s="26">
        <f t="shared" si="46"/>
        <v>100</v>
      </c>
      <c r="M498" s="26">
        <f t="shared" si="46"/>
        <v>0</v>
      </c>
      <c r="N498" s="26">
        <f t="shared" si="46"/>
        <v>0</v>
      </c>
      <c r="O498" s="26">
        <f t="shared" si="46"/>
        <v>0</v>
      </c>
      <c r="P498" s="26">
        <f t="shared" si="46"/>
        <v>1500</v>
      </c>
      <c r="Q498" s="26">
        <f t="shared" si="46"/>
        <v>0</v>
      </c>
      <c r="R498" s="26">
        <f t="shared" si="46"/>
        <v>200</v>
      </c>
      <c r="S498" s="26">
        <f t="shared" si="46"/>
        <v>0</v>
      </c>
      <c r="T498" s="26">
        <f t="shared" si="46"/>
        <v>481</v>
      </c>
      <c r="U498" s="26">
        <f t="shared" si="46"/>
        <v>100</v>
      </c>
      <c r="V498" s="26">
        <f t="shared" si="46"/>
        <v>0</v>
      </c>
      <c r="W498" s="26">
        <f t="shared" si="46"/>
        <v>0</v>
      </c>
      <c r="X498" s="26">
        <f t="shared" si="46"/>
        <v>0</v>
      </c>
      <c r="Y498" s="26">
        <f t="shared" si="46"/>
        <v>0</v>
      </c>
      <c r="Z498" s="26">
        <f t="shared" si="46"/>
        <v>300</v>
      </c>
      <c r="AA498" s="26">
        <f t="shared" si="46"/>
        <v>1500</v>
      </c>
      <c r="AB498" s="26">
        <f t="shared" si="46"/>
        <v>200</v>
      </c>
      <c r="AC498" s="26">
        <f t="shared" si="46"/>
        <v>3420</v>
      </c>
      <c r="AD498" s="26">
        <f t="shared" si="46"/>
        <v>0</v>
      </c>
    </row>
    <row r="499" spans="1:31" x14ac:dyDescent="0.25">
      <c r="A499" s="24" t="s">
        <v>20</v>
      </c>
      <c r="B499" s="23">
        <v>125</v>
      </c>
      <c r="C499" s="23">
        <v>60</v>
      </c>
      <c r="D499" s="23">
        <v>40</v>
      </c>
      <c r="E499" s="23">
        <v>55</v>
      </c>
      <c r="F499" s="23">
        <v>45</v>
      </c>
      <c r="G499" s="23">
        <v>35</v>
      </c>
      <c r="H499" s="23">
        <v>70</v>
      </c>
      <c r="I499" s="23">
        <v>678</v>
      </c>
      <c r="J499" s="23">
        <v>100</v>
      </c>
      <c r="K499" s="23">
        <v>63</v>
      </c>
      <c r="L499" s="23">
        <v>85</v>
      </c>
      <c r="M499" s="23">
        <v>68</v>
      </c>
      <c r="N499" s="23">
        <v>143</v>
      </c>
      <c r="O499" s="23">
        <v>420</v>
      </c>
      <c r="P499" s="23">
        <v>220</v>
      </c>
      <c r="Q499" s="23">
        <v>320</v>
      </c>
      <c r="R499" s="23">
        <v>240</v>
      </c>
      <c r="S499" s="23">
        <v>290</v>
      </c>
      <c r="T499" s="23">
        <v>600</v>
      </c>
      <c r="U499" s="23">
        <v>200</v>
      </c>
      <c r="V499" s="23">
        <v>1200</v>
      </c>
      <c r="W499" s="23">
        <v>145</v>
      </c>
      <c r="X499" s="23">
        <v>180</v>
      </c>
      <c r="Y499" s="23">
        <v>150</v>
      </c>
      <c r="Z499" s="23">
        <v>65</v>
      </c>
      <c r="AA499" s="23">
        <v>56</v>
      </c>
      <c r="AB499" s="23">
        <v>15</v>
      </c>
      <c r="AC499" s="23">
        <v>230</v>
      </c>
      <c r="AD499" s="23"/>
    </row>
    <row r="500" spans="1:31" x14ac:dyDescent="0.25">
      <c r="A500" s="25" t="s">
        <v>21</v>
      </c>
      <c r="B500" s="26">
        <f>B498*B499/1000</f>
        <v>0</v>
      </c>
      <c r="C500" s="26">
        <f t="shared" ref="C500:AD500" si="47">C498*C499/1000</f>
        <v>0</v>
      </c>
      <c r="D500" s="26">
        <f t="shared" si="47"/>
        <v>0</v>
      </c>
      <c r="E500" s="26">
        <f t="shared" si="47"/>
        <v>137.5</v>
      </c>
      <c r="F500" s="26">
        <f t="shared" si="47"/>
        <v>0</v>
      </c>
      <c r="G500" s="26">
        <f t="shared" si="47"/>
        <v>17.5</v>
      </c>
      <c r="H500" s="26">
        <f t="shared" si="47"/>
        <v>21</v>
      </c>
      <c r="I500" s="26">
        <f t="shared" si="47"/>
        <v>339</v>
      </c>
      <c r="J500" s="26">
        <f t="shared" si="47"/>
        <v>0</v>
      </c>
      <c r="K500" s="26">
        <f t="shared" si="47"/>
        <v>31.5</v>
      </c>
      <c r="L500" s="26">
        <f t="shared" si="47"/>
        <v>8.5</v>
      </c>
      <c r="M500" s="26">
        <f t="shared" si="47"/>
        <v>0</v>
      </c>
      <c r="N500" s="26">
        <f t="shared" si="47"/>
        <v>0</v>
      </c>
      <c r="O500" s="26">
        <f t="shared" si="47"/>
        <v>0</v>
      </c>
      <c r="P500" s="26">
        <f t="shared" si="47"/>
        <v>330</v>
      </c>
      <c r="Q500" s="26">
        <f t="shared" si="47"/>
        <v>0</v>
      </c>
      <c r="R500" s="26">
        <f t="shared" si="47"/>
        <v>48</v>
      </c>
      <c r="S500" s="26">
        <f t="shared" si="47"/>
        <v>0</v>
      </c>
      <c r="T500" s="26">
        <f t="shared" si="47"/>
        <v>288.60000000000002</v>
      </c>
      <c r="U500" s="26">
        <f t="shared" si="47"/>
        <v>20</v>
      </c>
      <c r="V500" s="26">
        <f t="shared" si="47"/>
        <v>0</v>
      </c>
      <c r="W500" s="26">
        <f t="shared" si="47"/>
        <v>0</v>
      </c>
      <c r="X500" s="26">
        <f t="shared" si="47"/>
        <v>0</v>
      </c>
      <c r="Y500" s="26">
        <f t="shared" si="47"/>
        <v>0</v>
      </c>
      <c r="Z500" s="26">
        <f t="shared" si="47"/>
        <v>19.5</v>
      </c>
      <c r="AA500" s="26">
        <f t="shared" si="47"/>
        <v>84</v>
      </c>
      <c r="AB500" s="26">
        <f t="shared" si="47"/>
        <v>3</v>
      </c>
      <c r="AC500" s="26">
        <f t="shared" si="47"/>
        <v>786.6</v>
      </c>
      <c r="AD500" s="26">
        <f t="shared" si="47"/>
        <v>0</v>
      </c>
      <c r="AE500" s="27">
        <f>SUM(B500:AD500)</f>
        <v>2134.6999999999998</v>
      </c>
    </row>
    <row r="501" spans="1:31" x14ac:dyDescent="0.2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</row>
    <row r="503" spans="1:31" x14ac:dyDescent="0.25">
      <c r="B503" t="s">
        <v>22</v>
      </c>
      <c r="K503" t="s">
        <v>23</v>
      </c>
    </row>
    <row r="505" spans="1:31" ht="18.75" x14ac:dyDescent="0.25">
      <c r="A505" s="1"/>
      <c r="B505" s="1"/>
      <c r="C505" s="1"/>
      <c r="D505" s="2"/>
      <c r="E505" s="2"/>
      <c r="F505" s="1"/>
      <c r="G505" s="3" t="s">
        <v>0</v>
      </c>
      <c r="H505" s="2"/>
      <c r="I505" s="2"/>
      <c r="J505" s="2"/>
      <c r="K505" s="2"/>
      <c r="L505" s="1"/>
      <c r="M505" s="2"/>
      <c r="N505" s="2"/>
      <c r="O505" s="2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1" ht="15.75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1" x14ac:dyDescent="0.25">
      <c r="A507" s="1"/>
      <c r="B507" s="2"/>
      <c r="C507" s="6"/>
      <c r="D507" s="6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1" ht="15.75" x14ac:dyDescent="0.25">
      <c r="A508" s="7" t="s">
        <v>119</v>
      </c>
      <c r="B508" s="8"/>
      <c r="C508" s="2"/>
      <c r="D508" s="2"/>
      <c r="E508" s="2"/>
      <c r="F508" s="1"/>
      <c r="G508" s="2"/>
      <c r="H508" s="2"/>
      <c r="I508" s="2"/>
      <c r="J508" s="2"/>
      <c r="K508" s="2"/>
      <c r="L508" s="2"/>
      <c r="M508" s="1"/>
      <c r="N508" s="1"/>
      <c r="O508" s="2"/>
      <c r="P508" s="1"/>
      <c r="Q508" s="1"/>
      <c r="R508" s="2" t="s">
        <v>1</v>
      </c>
      <c r="S508" s="1"/>
      <c r="T508" s="1"/>
      <c r="U508" s="1"/>
      <c r="V508" s="1"/>
      <c r="W508" s="1"/>
      <c r="X508" s="1"/>
      <c r="Y508" s="1"/>
      <c r="Z508" s="1" t="s">
        <v>2</v>
      </c>
      <c r="AA508" s="1"/>
      <c r="AB508" s="1"/>
      <c r="AC508" s="1"/>
      <c r="AD508" s="1"/>
    </row>
    <row r="509" spans="1:31" x14ac:dyDescent="0.25">
      <c r="A509" s="1" t="s">
        <v>35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9"/>
      <c r="M510" s="2"/>
      <c r="N510" s="2"/>
      <c r="O510" s="2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1" ht="15.75" x14ac:dyDescent="0.25">
      <c r="A511" s="9"/>
      <c r="B511" s="10"/>
      <c r="C511" s="11"/>
      <c r="D511" s="12" t="s">
        <v>3</v>
      </c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4"/>
      <c r="Q511" s="11"/>
      <c r="R511" s="11"/>
      <c r="S511" s="11"/>
      <c r="T511" s="15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</row>
    <row r="512" spans="1:31" ht="22.15" customHeight="1" x14ac:dyDescent="0.25">
      <c r="A512" s="17"/>
      <c r="B512" s="30" t="s">
        <v>4</v>
      </c>
      <c r="C512" s="31"/>
      <c r="D512" s="31"/>
      <c r="E512" s="31"/>
      <c r="F512" s="31"/>
      <c r="G512" s="31"/>
      <c r="H512" s="31"/>
      <c r="I512" s="31"/>
      <c r="J512" s="31"/>
      <c r="K512" s="31"/>
      <c r="L512" s="31" t="s">
        <v>90</v>
      </c>
      <c r="M512" s="31"/>
      <c r="N512" s="31"/>
      <c r="O512" s="31"/>
      <c r="P512" s="31"/>
      <c r="Q512" s="31"/>
      <c r="R512" s="31"/>
      <c r="S512" s="31"/>
      <c r="T512" s="31"/>
      <c r="U512" s="30" t="s">
        <v>91</v>
      </c>
      <c r="V512" s="31"/>
      <c r="W512" s="31"/>
      <c r="X512" s="31"/>
      <c r="Y512" s="31"/>
      <c r="Z512" s="31"/>
      <c r="AA512" s="31"/>
      <c r="AB512" s="31"/>
      <c r="AC512" s="31"/>
      <c r="AD512" s="31"/>
    </row>
    <row r="513" spans="1:31" ht="84" x14ac:dyDescent="0.25">
      <c r="A513" s="18">
        <v>25</v>
      </c>
      <c r="B513" s="19" t="s">
        <v>5</v>
      </c>
      <c r="C513" s="19" t="s">
        <v>38</v>
      </c>
      <c r="D513" s="19" t="s">
        <v>6</v>
      </c>
      <c r="E513" s="19" t="s">
        <v>39</v>
      </c>
      <c r="F513" s="19" t="s">
        <v>15</v>
      </c>
      <c r="G513" s="19" t="s">
        <v>9</v>
      </c>
      <c r="H513" s="19" t="s">
        <v>10</v>
      </c>
      <c r="I513" s="19" t="s">
        <v>7</v>
      </c>
      <c r="J513" s="19" t="s">
        <v>40</v>
      </c>
      <c r="K513" s="19" t="s">
        <v>41</v>
      </c>
      <c r="L513" s="19" t="s">
        <v>13</v>
      </c>
      <c r="M513" s="20" t="s">
        <v>42</v>
      </c>
      <c r="N513" s="20" t="s">
        <v>28</v>
      </c>
      <c r="O513" s="22" t="s">
        <v>11</v>
      </c>
      <c r="P513" s="20" t="s">
        <v>8</v>
      </c>
      <c r="Q513" s="22" t="s">
        <v>14</v>
      </c>
      <c r="R513" s="20" t="s">
        <v>17</v>
      </c>
      <c r="S513" s="20" t="s">
        <v>16</v>
      </c>
      <c r="T513" s="22" t="s">
        <v>43</v>
      </c>
      <c r="U513" s="20" t="s">
        <v>44</v>
      </c>
      <c r="V513" s="22" t="s">
        <v>18</v>
      </c>
      <c r="W513" s="20" t="s">
        <v>45</v>
      </c>
      <c r="X513" s="22" t="s">
        <v>46</v>
      </c>
      <c r="Y513" s="20" t="s">
        <v>30</v>
      </c>
      <c r="Z513" s="22" t="s">
        <v>47</v>
      </c>
      <c r="AA513" s="20" t="s">
        <v>36</v>
      </c>
      <c r="AB513" s="19" t="s">
        <v>25</v>
      </c>
      <c r="AC513" s="19" t="s">
        <v>48</v>
      </c>
      <c r="AD513" s="19" t="s">
        <v>49</v>
      </c>
    </row>
    <row r="514" spans="1:31" ht="24" x14ac:dyDescent="0.25">
      <c r="A514" s="21" t="s">
        <v>24</v>
      </c>
      <c r="B514" s="20"/>
      <c r="C514" s="20">
        <v>1000</v>
      </c>
      <c r="D514" s="20"/>
      <c r="E514" s="23">
        <v>1000</v>
      </c>
      <c r="F514" s="23"/>
      <c r="G514" s="23">
        <v>400</v>
      </c>
      <c r="H514" s="20">
        <v>400</v>
      </c>
      <c r="I514" s="23"/>
      <c r="J514" s="23"/>
      <c r="K514" s="23"/>
      <c r="L514" s="23"/>
      <c r="M514" s="20"/>
      <c r="N514" s="20"/>
      <c r="O514" s="20">
        <v>1330</v>
      </c>
      <c r="P514" s="23"/>
      <c r="Q514" s="20"/>
      <c r="R514" s="23">
        <v>100</v>
      </c>
      <c r="S514" s="23"/>
      <c r="T514" s="23">
        <v>200</v>
      </c>
      <c r="U514" s="20">
        <v>100</v>
      </c>
      <c r="V514" s="20"/>
      <c r="W514" s="20"/>
      <c r="X514" s="23"/>
      <c r="Y514" s="20"/>
      <c r="Z514" s="23"/>
      <c r="AA514" s="23"/>
      <c r="AB514" s="23">
        <v>100</v>
      </c>
      <c r="AC514" s="23"/>
      <c r="AD514" s="23"/>
    </row>
    <row r="515" spans="1:31" ht="36" x14ac:dyDescent="0.25">
      <c r="A515" s="21" t="s">
        <v>26</v>
      </c>
      <c r="B515" s="20"/>
      <c r="C515" s="20"/>
      <c r="D515" s="20"/>
      <c r="E515" s="23">
        <v>500</v>
      </c>
      <c r="F515" s="23"/>
      <c r="G515" s="23">
        <v>200</v>
      </c>
      <c r="H515" s="20"/>
      <c r="I515" s="23"/>
      <c r="J515" s="23"/>
      <c r="K515" s="23"/>
      <c r="L515" s="23"/>
      <c r="M515" s="23"/>
      <c r="N515" s="20"/>
      <c r="O515" s="20"/>
      <c r="P515" s="23"/>
      <c r="Q515" s="20">
        <v>2000</v>
      </c>
      <c r="R515" s="23"/>
      <c r="S515" s="23"/>
      <c r="T515" s="23"/>
      <c r="U515" s="20">
        <v>100</v>
      </c>
      <c r="V515" s="20"/>
      <c r="W515" s="20"/>
      <c r="X515" s="23"/>
      <c r="Y515" s="20"/>
      <c r="Z515" s="23"/>
      <c r="AA515" s="23"/>
      <c r="AB515" s="23">
        <v>125</v>
      </c>
      <c r="AC515" s="23"/>
      <c r="AD515" s="23"/>
    </row>
    <row r="516" spans="1:31" x14ac:dyDescent="0.25">
      <c r="A516" s="21" t="s">
        <v>36</v>
      </c>
      <c r="B516" s="20"/>
      <c r="C516" s="20"/>
      <c r="D516" s="20"/>
      <c r="E516" s="23"/>
      <c r="F516" s="23"/>
      <c r="G516" s="23"/>
      <c r="H516" s="20"/>
      <c r="I516" s="23"/>
      <c r="J516" s="23"/>
      <c r="K516" s="23"/>
      <c r="L516" s="23"/>
      <c r="M516" s="23"/>
      <c r="N516" s="20"/>
      <c r="O516" s="20"/>
      <c r="P516" s="23"/>
      <c r="Q516" s="20"/>
      <c r="R516" s="23"/>
      <c r="S516" s="23"/>
      <c r="T516" s="23"/>
      <c r="U516" s="20"/>
      <c r="V516" s="20"/>
      <c r="W516" s="20"/>
      <c r="X516" s="23"/>
      <c r="Y516" s="20"/>
      <c r="Z516" s="23"/>
      <c r="AA516" s="23">
        <v>1500</v>
      </c>
      <c r="AB516" s="23"/>
      <c r="AC516" s="23"/>
      <c r="AD516" s="23"/>
    </row>
    <row r="517" spans="1:31" x14ac:dyDescent="0.25">
      <c r="A517" s="24" t="s">
        <v>57</v>
      </c>
      <c r="B517" s="23"/>
      <c r="C517" s="23"/>
      <c r="D517" s="23"/>
      <c r="E517" s="23"/>
      <c r="F517" s="23"/>
      <c r="G517" s="23"/>
      <c r="H517" s="23"/>
      <c r="I517" s="23">
        <v>650</v>
      </c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>
        <v>500</v>
      </c>
      <c r="AA517" s="23"/>
      <c r="AB517" s="23"/>
      <c r="AC517" s="23"/>
      <c r="AD517" s="23"/>
    </row>
    <row r="518" spans="1:31" x14ac:dyDescent="0.25">
      <c r="A518" s="24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</row>
    <row r="519" spans="1:31" x14ac:dyDescent="0.25">
      <c r="A519" s="25" t="s">
        <v>19</v>
      </c>
      <c r="B519" s="26">
        <f t="shared" ref="B519:AD519" si="48">B514+B515+B516+B517+B518</f>
        <v>0</v>
      </c>
      <c r="C519" s="26">
        <f t="shared" si="48"/>
        <v>1000</v>
      </c>
      <c r="D519" s="26">
        <f t="shared" si="48"/>
        <v>0</v>
      </c>
      <c r="E519" s="26">
        <f t="shared" si="48"/>
        <v>1500</v>
      </c>
      <c r="F519" s="26">
        <f t="shared" si="48"/>
        <v>0</v>
      </c>
      <c r="G519" s="26">
        <f t="shared" si="48"/>
        <v>600</v>
      </c>
      <c r="H519" s="26">
        <f t="shared" si="48"/>
        <v>400</v>
      </c>
      <c r="I519" s="26">
        <f t="shared" si="48"/>
        <v>650</v>
      </c>
      <c r="J519" s="26">
        <f t="shared" si="48"/>
        <v>0</v>
      </c>
      <c r="K519" s="26">
        <f t="shared" si="48"/>
        <v>0</v>
      </c>
      <c r="L519" s="26">
        <f t="shared" si="48"/>
        <v>0</v>
      </c>
      <c r="M519" s="26">
        <f t="shared" si="48"/>
        <v>0</v>
      </c>
      <c r="N519" s="26">
        <f t="shared" si="48"/>
        <v>0</v>
      </c>
      <c r="O519" s="26">
        <f t="shared" si="48"/>
        <v>1330</v>
      </c>
      <c r="P519" s="26">
        <f t="shared" si="48"/>
        <v>0</v>
      </c>
      <c r="Q519" s="26">
        <f t="shared" si="48"/>
        <v>2000</v>
      </c>
      <c r="R519" s="26">
        <f t="shared" si="48"/>
        <v>100</v>
      </c>
      <c r="S519" s="26">
        <f t="shared" si="48"/>
        <v>0</v>
      </c>
      <c r="T519" s="26">
        <f t="shared" si="48"/>
        <v>200</v>
      </c>
      <c r="U519" s="26">
        <f t="shared" si="48"/>
        <v>200</v>
      </c>
      <c r="V519" s="26">
        <f t="shared" si="48"/>
        <v>0</v>
      </c>
      <c r="W519" s="26">
        <f t="shared" si="48"/>
        <v>0</v>
      </c>
      <c r="X519" s="26">
        <f t="shared" si="48"/>
        <v>0</v>
      </c>
      <c r="Y519" s="26">
        <f t="shared" si="48"/>
        <v>0</v>
      </c>
      <c r="Z519" s="26">
        <f t="shared" si="48"/>
        <v>500</v>
      </c>
      <c r="AA519" s="26">
        <f t="shared" si="48"/>
        <v>1500</v>
      </c>
      <c r="AB519" s="26">
        <f t="shared" si="48"/>
        <v>225</v>
      </c>
      <c r="AC519" s="26">
        <f t="shared" si="48"/>
        <v>0</v>
      </c>
      <c r="AD519" s="26">
        <f t="shared" si="48"/>
        <v>0</v>
      </c>
    </row>
    <row r="520" spans="1:31" x14ac:dyDescent="0.25">
      <c r="A520" s="24" t="s">
        <v>20</v>
      </c>
      <c r="B520" s="23">
        <v>125</v>
      </c>
      <c r="C520" s="23">
        <v>60</v>
      </c>
      <c r="D520" s="23">
        <v>40</v>
      </c>
      <c r="E520" s="23">
        <v>55</v>
      </c>
      <c r="F520" s="23">
        <v>45</v>
      </c>
      <c r="G520" s="23">
        <v>35</v>
      </c>
      <c r="H520" s="23">
        <v>70</v>
      </c>
      <c r="I520" s="23">
        <v>678</v>
      </c>
      <c r="J520" s="23">
        <v>100</v>
      </c>
      <c r="K520" s="23">
        <v>63</v>
      </c>
      <c r="L520" s="23">
        <v>85</v>
      </c>
      <c r="M520" s="23">
        <v>68</v>
      </c>
      <c r="N520" s="23">
        <v>143</v>
      </c>
      <c r="O520" s="23">
        <v>420</v>
      </c>
      <c r="P520" s="23">
        <v>220</v>
      </c>
      <c r="Q520" s="23">
        <v>320</v>
      </c>
      <c r="R520" s="23">
        <v>240</v>
      </c>
      <c r="S520" s="23">
        <v>290</v>
      </c>
      <c r="T520" s="23">
        <v>600</v>
      </c>
      <c r="U520" s="23">
        <v>200</v>
      </c>
      <c r="V520" s="23">
        <v>1200</v>
      </c>
      <c r="W520" s="23">
        <v>145</v>
      </c>
      <c r="X520" s="23">
        <v>180</v>
      </c>
      <c r="Y520" s="23">
        <v>150</v>
      </c>
      <c r="Z520" s="23">
        <v>65</v>
      </c>
      <c r="AA520" s="23">
        <v>56</v>
      </c>
      <c r="AB520" s="23">
        <v>15</v>
      </c>
      <c r="AC520" s="23">
        <v>230</v>
      </c>
      <c r="AD520" s="23"/>
    </row>
    <row r="521" spans="1:31" x14ac:dyDescent="0.25">
      <c r="A521" s="25" t="s">
        <v>21</v>
      </c>
      <c r="B521" s="26">
        <f>B519*B520/1000</f>
        <v>0</v>
      </c>
      <c r="C521" s="26">
        <f t="shared" ref="C521:AD521" si="49">C519*C520/1000</f>
        <v>60</v>
      </c>
      <c r="D521" s="26">
        <f t="shared" si="49"/>
        <v>0</v>
      </c>
      <c r="E521" s="26">
        <f t="shared" si="49"/>
        <v>82.5</v>
      </c>
      <c r="F521" s="26">
        <f t="shared" si="49"/>
        <v>0</v>
      </c>
      <c r="G521" s="26">
        <f t="shared" si="49"/>
        <v>21</v>
      </c>
      <c r="H521" s="26">
        <f t="shared" si="49"/>
        <v>28</v>
      </c>
      <c r="I521" s="26">
        <f t="shared" si="49"/>
        <v>440.7</v>
      </c>
      <c r="J521" s="26">
        <f t="shared" si="49"/>
        <v>0</v>
      </c>
      <c r="K521" s="26">
        <f t="shared" si="49"/>
        <v>0</v>
      </c>
      <c r="L521" s="26">
        <f t="shared" si="49"/>
        <v>0</v>
      </c>
      <c r="M521" s="26">
        <f t="shared" si="49"/>
        <v>0</v>
      </c>
      <c r="N521" s="26">
        <f t="shared" si="49"/>
        <v>0</v>
      </c>
      <c r="O521" s="26">
        <f t="shared" si="49"/>
        <v>558.6</v>
      </c>
      <c r="P521" s="26">
        <f t="shared" si="49"/>
        <v>0</v>
      </c>
      <c r="Q521" s="26">
        <f t="shared" si="49"/>
        <v>640</v>
      </c>
      <c r="R521" s="26">
        <f t="shared" si="49"/>
        <v>24</v>
      </c>
      <c r="S521" s="26">
        <f t="shared" si="49"/>
        <v>0</v>
      </c>
      <c r="T521" s="26">
        <f t="shared" si="49"/>
        <v>120</v>
      </c>
      <c r="U521" s="26">
        <f t="shared" si="49"/>
        <v>40</v>
      </c>
      <c r="V521" s="26">
        <f t="shared" si="49"/>
        <v>0</v>
      </c>
      <c r="W521" s="26">
        <f t="shared" si="49"/>
        <v>0</v>
      </c>
      <c r="X521" s="26">
        <f t="shared" si="49"/>
        <v>0</v>
      </c>
      <c r="Y521" s="26">
        <f t="shared" si="49"/>
        <v>0</v>
      </c>
      <c r="Z521" s="26">
        <f t="shared" si="49"/>
        <v>32.5</v>
      </c>
      <c r="AA521" s="26">
        <f t="shared" si="49"/>
        <v>84</v>
      </c>
      <c r="AB521" s="26">
        <f t="shared" si="49"/>
        <v>3.375</v>
      </c>
      <c r="AC521" s="26">
        <f t="shared" si="49"/>
        <v>0</v>
      </c>
      <c r="AD521" s="26">
        <f t="shared" si="49"/>
        <v>0</v>
      </c>
      <c r="AE521" s="27">
        <f>SUM(B521:AD521)</f>
        <v>2134.6750000000002</v>
      </c>
    </row>
    <row r="522" spans="1:31" x14ac:dyDescent="0.2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</row>
    <row r="524" spans="1:31" x14ac:dyDescent="0.25">
      <c r="B524" t="s">
        <v>22</v>
      </c>
      <c r="K524" t="s">
        <v>23</v>
      </c>
    </row>
    <row r="526" spans="1:31" ht="18.75" x14ac:dyDescent="0.25">
      <c r="A526" s="1"/>
      <c r="B526" s="1"/>
      <c r="C526" s="1"/>
      <c r="D526" s="2"/>
      <c r="E526" s="2"/>
      <c r="F526" s="1"/>
      <c r="G526" s="3" t="s">
        <v>0</v>
      </c>
      <c r="H526" s="2"/>
      <c r="I526" s="2"/>
      <c r="J526" s="2"/>
      <c r="K526" s="2"/>
      <c r="L526" s="1"/>
      <c r="M526" s="2"/>
      <c r="N526" s="2"/>
      <c r="O526" s="2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1" ht="15.75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1" x14ac:dyDescent="0.25">
      <c r="A528" s="1"/>
      <c r="B528" s="2"/>
      <c r="C528" s="6"/>
      <c r="D528" s="6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1" ht="15.75" x14ac:dyDescent="0.25">
      <c r="A529" s="7" t="s">
        <v>120</v>
      </c>
      <c r="B529" s="8"/>
      <c r="C529" s="2"/>
      <c r="D529" s="2"/>
      <c r="E529" s="2"/>
      <c r="F529" s="1"/>
      <c r="G529" s="2"/>
      <c r="H529" s="2"/>
      <c r="I529" s="2"/>
      <c r="J529" s="2"/>
      <c r="K529" s="2"/>
      <c r="L529" s="2"/>
      <c r="M529" s="1"/>
      <c r="N529" s="1"/>
      <c r="O529" s="2"/>
      <c r="P529" s="1"/>
      <c r="Q529" s="1"/>
      <c r="R529" s="2" t="s">
        <v>1</v>
      </c>
      <c r="S529" s="1"/>
      <c r="T529" s="1"/>
      <c r="U529" s="1"/>
      <c r="V529" s="1"/>
      <c r="W529" s="1"/>
      <c r="X529" s="1"/>
      <c r="Y529" s="1"/>
      <c r="Z529" s="1" t="s">
        <v>2</v>
      </c>
      <c r="AA529" s="1"/>
      <c r="AB529" s="1"/>
      <c r="AC529" s="1"/>
      <c r="AD529" s="1"/>
    </row>
    <row r="530" spans="1:31" x14ac:dyDescent="0.25">
      <c r="A530" s="1" t="s">
        <v>27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9"/>
      <c r="M531" s="2"/>
      <c r="N531" s="2"/>
      <c r="O531" s="2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1" ht="15.75" x14ac:dyDescent="0.25">
      <c r="A532" s="9"/>
      <c r="B532" s="10"/>
      <c r="C532" s="11"/>
      <c r="D532" s="12" t="s">
        <v>3</v>
      </c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4"/>
      <c r="Q532" s="11"/>
      <c r="R532" s="11"/>
      <c r="S532" s="11"/>
      <c r="T532" s="15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</row>
    <row r="533" spans="1:31" ht="24.6" customHeight="1" x14ac:dyDescent="0.25">
      <c r="A533" s="17"/>
      <c r="B533" s="30" t="s">
        <v>4</v>
      </c>
      <c r="C533" s="31"/>
      <c r="D533" s="31"/>
      <c r="E533" s="31"/>
      <c r="F533" s="31"/>
      <c r="G533" s="31"/>
      <c r="H533" s="31"/>
      <c r="I533" s="31"/>
      <c r="J533" s="31"/>
      <c r="K533" s="31"/>
      <c r="L533" s="31" t="s">
        <v>92</v>
      </c>
      <c r="M533" s="31"/>
      <c r="N533" s="31"/>
      <c r="O533" s="31"/>
      <c r="P533" s="31"/>
      <c r="Q533" s="31"/>
      <c r="R533" s="31"/>
      <c r="S533" s="31"/>
      <c r="T533" s="31"/>
      <c r="U533" s="30" t="s">
        <v>93</v>
      </c>
      <c r="V533" s="31"/>
      <c r="W533" s="31"/>
      <c r="X533" s="31"/>
      <c r="Y533" s="31"/>
      <c r="Z533" s="31"/>
      <c r="AA533" s="31"/>
      <c r="AB533" s="31"/>
      <c r="AC533" s="31"/>
      <c r="AD533" s="31"/>
    </row>
    <row r="534" spans="1:31" ht="84" x14ac:dyDescent="0.25">
      <c r="A534" s="18">
        <v>26</v>
      </c>
      <c r="B534" s="19" t="s">
        <v>5</v>
      </c>
      <c r="C534" s="19" t="s">
        <v>38</v>
      </c>
      <c r="D534" s="19" t="s">
        <v>6</v>
      </c>
      <c r="E534" s="19" t="s">
        <v>39</v>
      </c>
      <c r="F534" s="19" t="s">
        <v>15</v>
      </c>
      <c r="G534" s="19" t="s">
        <v>9</v>
      </c>
      <c r="H534" s="19" t="s">
        <v>10</v>
      </c>
      <c r="I534" s="19" t="s">
        <v>7</v>
      </c>
      <c r="J534" s="19" t="s">
        <v>40</v>
      </c>
      <c r="K534" s="19" t="s">
        <v>41</v>
      </c>
      <c r="L534" s="19" t="s">
        <v>13</v>
      </c>
      <c r="M534" s="20" t="s">
        <v>42</v>
      </c>
      <c r="N534" s="20" t="s">
        <v>28</v>
      </c>
      <c r="O534" s="22" t="s">
        <v>11</v>
      </c>
      <c r="P534" s="20" t="s">
        <v>8</v>
      </c>
      <c r="Q534" s="22" t="s">
        <v>14</v>
      </c>
      <c r="R534" s="20" t="s">
        <v>17</v>
      </c>
      <c r="S534" s="20" t="s">
        <v>16</v>
      </c>
      <c r="T534" s="22" t="s">
        <v>43</v>
      </c>
      <c r="U534" s="20" t="s">
        <v>44</v>
      </c>
      <c r="V534" s="22" t="s">
        <v>18</v>
      </c>
      <c r="W534" s="20" t="s">
        <v>45</v>
      </c>
      <c r="X534" s="22" t="s">
        <v>46</v>
      </c>
      <c r="Y534" s="20" t="s">
        <v>30</v>
      </c>
      <c r="Z534" s="22" t="s">
        <v>47</v>
      </c>
      <c r="AA534" s="20" t="s">
        <v>36</v>
      </c>
      <c r="AB534" s="19" t="s">
        <v>25</v>
      </c>
      <c r="AC534" s="19" t="s">
        <v>48</v>
      </c>
      <c r="AD534" s="19" t="s">
        <v>49</v>
      </c>
    </row>
    <row r="535" spans="1:31" ht="24" x14ac:dyDescent="0.25">
      <c r="A535" s="21" t="s">
        <v>59</v>
      </c>
      <c r="B535" s="20"/>
      <c r="C535" s="20"/>
      <c r="D535" s="20"/>
      <c r="E535" s="23">
        <v>500</v>
      </c>
      <c r="F535" s="23"/>
      <c r="G535" s="23">
        <v>200</v>
      </c>
      <c r="H535" s="20"/>
      <c r="I535" s="23"/>
      <c r="J535" s="23"/>
      <c r="K535" s="23"/>
      <c r="L535" s="23"/>
      <c r="M535" s="20"/>
      <c r="N535" s="20">
        <v>1400</v>
      </c>
      <c r="O535" s="20">
        <v>1472</v>
      </c>
      <c r="P535" s="23"/>
      <c r="Q535" s="20"/>
      <c r="R535" s="23"/>
      <c r="S535" s="23"/>
      <c r="T535" s="23">
        <v>200</v>
      </c>
      <c r="U535" s="20"/>
      <c r="V535" s="20"/>
      <c r="W535" s="20"/>
      <c r="X535" s="23"/>
      <c r="Y535" s="20"/>
      <c r="Z535" s="23"/>
      <c r="AA535" s="23"/>
      <c r="AB535" s="23">
        <v>140</v>
      </c>
      <c r="AC535" s="23"/>
      <c r="AD535" s="23"/>
    </row>
    <row r="536" spans="1:31" x14ac:dyDescent="0.25">
      <c r="A536" s="21" t="s">
        <v>5</v>
      </c>
      <c r="B536" s="20">
        <v>1000</v>
      </c>
      <c r="C536" s="20"/>
      <c r="D536" s="20"/>
      <c r="E536" s="23"/>
      <c r="F536" s="23"/>
      <c r="G536" s="23">
        <v>200</v>
      </c>
      <c r="H536" s="20">
        <v>400</v>
      </c>
      <c r="I536" s="23"/>
      <c r="J536" s="23"/>
      <c r="K536" s="23"/>
      <c r="L536" s="23"/>
      <c r="M536" s="23"/>
      <c r="N536" s="20"/>
      <c r="O536" s="20"/>
      <c r="P536" s="23"/>
      <c r="Q536" s="20"/>
      <c r="R536" s="23"/>
      <c r="S536" s="23"/>
      <c r="T536" s="23">
        <v>300</v>
      </c>
      <c r="U536" s="20">
        <v>100</v>
      </c>
      <c r="V536" s="20"/>
      <c r="W536" s="20"/>
      <c r="X536" s="23"/>
      <c r="Y536" s="20"/>
      <c r="Z536" s="23"/>
      <c r="AA536" s="23"/>
      <c r="AB536" s="23">
        <v>100</v>
      </c>
      <c r="AC536" s="23"/>
      <c r="AD536" s="23"/>
    </row>
    <row r="537" spans="1:31" ht="36" x14ac:dyDescent="0.25">
      <c r="A537" s="21" t="s">
        <v>57</v>
      </c>
      <c r="B537" s="20"/>
      <c r="C537" s="20"/>
      <c r="D537" s="20"/>
      <c r="E537" s="23"/>
      <c r="F537" s="23"/>
      <c r="G537" s="23"/>
      <c r="H537" s="20"/>
      <c r="I537" s="23">
        <v>500</v>
      </c>
      <c r="J537" s="23"/>
      <c r="K537" s="23"/>
      <c r="L537" s="23"/>
      <c r="M537" s="23"/>
      <c r="N537" s="20"/>
      <c r="O537" s="20"/>
      <c r="P537" s="23"/>
      <c r="Q537" s="20"/>
      <c r="R537" s="23"/>
      <c r="S537" s="23"/>
      <c r="T537" s="23"/>
      <c r="U537" s="20"/>
      <c r="V537" s="20"/>
      <c r="W537" s="20"/>
      <c r="X537" s="23"/>
      <c r="Y537" s="20"/>
      <c r="Z537" s="23">
        <v>500</v>
      </c>
      <c r="AA537" s="23"/>
      <c r="AB537" s="23"/>
      <c r="AC537" s="23"/>
      <c r="AD537" s="23"/>
    </row>
    <row r="538" spans="1:31" x14ac:dyDescent="0.25">
      <c r="A538" s="24" t="s">
        <v>46</v>
      </c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</row>
    <row r="539" spans="1:31" x14ac:dyDescent="0.25">
      <c r="A539" s="24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</row>
    <row r="540" spans="1:31" x14ac:dyDescent="0.25">
      <c r="A540" s="25" t="s">
        <v>19</v>
      </c>
      <c r="B540" s="26">
        <f t="shared" ref="B540:AD540" si="50">B535+B536+B537+B538+B539</f>
        <v>1000</v>
      </c>
      <c r="C540" s="26">
        <f t="shared" si="50"/>
        <v>0</v>
      </c>
      <c r="D540" s="26">
        <f t="shared" si="50"/>
        <v>0</v>
      </c>
      <c r="E540" s="26">
        <f t="shared" si="50"/>
        <v>500</v>
      </c>
      <c r="F540" s="26">
        <f t="shared" si="50"/>
        <v>0</v>
      </c>
      <c r="G540" s="26">
        <f t="shared" si="50"/>
        <v>400</v>
      </c>
      <c r="H540" s="26">
        <f t="shared" si="50"/>
        <v>400</v>
      </c>
      <c r="I540" s="26">
        <f t="shared" si="50"/>
        <v>500</v>
      </c>
      <c r="J540" s="26">
        <f t="shared" si="50"/>
        <v>0</v>
      </c>
      <c r="K540" s="26">
        <f t="shared" si="50"/>
        <v>0</v>
      </c>
      <c r="L540" s="26">
        <f t="shared" si="50"/>
        <v>0</v>
      </c>
      <c r="M540" s="26">
        <f t="shared" si="50"/>
        <v>0</v>
      </c>
      <c r="N540" s="26">
        <f t="shared" si="50"/>
        <v>1400</v>
      </c>
      <c r="O540" s="26">
        <f t="shared" si="50"/>
        <v>1472</v>
      </c>
      <c r="P540" s="26">
        <f t="shared" si="50"/>
        <v>0</v>
      </c>
      <c r="Q540" s="26">
        <f t="shared" si="50"/>
        <v>0</v>
      </c>
      <c r="R540" s="26">
        <f t="shared" si="50"/>
        <v>0</v>
      </c>
      <c r="S540" s="26">
        <f t="shared" si="50"/>
        <v>0</v>
      </c>
      <c r="T540" s="26">
        <f t="shared" si="50"/>
        <v>500</v>
      </c>
      <c r="U540" s="26">
        <f t="shared" si="50"/>
        <v>100</v>
      </c>
      <c r="V540" s="26">
        <f t="shared" si="50"/>
        <v>0</v>
      </c>
      <c r="W540" s="26">
        <f t="shared" si="50"/>
        <v>0</v>
      </c>
      <c r="X540" s="26">
        <f t="shared" si="50"/>
        <v>0</v>
      </c>
      <c r="Y540" s="26">
        <f t="shared" si="50"/>
        <v>0</v>
      </c>
      <c r="Z540" s="26">
        <f t="shared" si="50"/>
        <v>500</v>
      </c>
      <c r="AA540" s="26">
        <f t="shared" si="50"/>
        <v>0</v>
      </c>
      <c r="AB540" s="26">
        <f t="shared" si="50"/>
        <v>240</v>
      </c>
      <c r="AC540" s="26">
        <f t="shared" si="50"/>
        <v>0</v>
      </c>
      <c r="AD540" s="26">
        <f t="shared" si="50"/>
        <v>0</v>
      </c>
    </row>
    <row r="541" spans="1:31" x14ac:dyDescent="0.25">
      <c r="A541" s="24" t="s">
        <v>20</v>
      </c>
      <c r="B541" s="23">
        <v>125</v>
      </c>
      <c r="C541" s="23">
        <v>60</v>
      </c>
      <c r="D541" s="23">
        <v>40</v>
      </c>
      <c r="E541" s="23">
        <v>55</v>
      </c>
      <c r="F541" s="23">
        <v>45</v>
      </c>
      <c r="G541" s="23">
        <v>35</v>
      </c>
      <c r="H541" s="23">
        <v>70</v>
      </c>
      <c r="I541" s="23">
        <v>678</v>
      </c>
      <c r="J541" s="23">
        <v>100</v>
      </c>
      <c r="K541" s="23">
        <v>63</v>
      </c>
      <c r="L541" s="23">
        <v>85</v>
      </c>
      <c r="M541" s="23">
        <v>68</v>
      </c>
      <c r="N541" s="23">
        <v>143</v>
      </c>
      <c r="O541" s="23">
        <v>420</v>
      </c>
      <c r="P541" s="23">
        <v>220</v>
      </c>
      <c r="Q541" s="23">
        <v>320</v>
      </c>
      <c r="R541" s="23">
        <v>240</v>
      </c>
      <c r="S541" s="23">
        <v>290</v>
      </c>
      <c r="T541" s="23">
        <v>600</v>
      </c>
      <c r="U541" s="23">
        <v>200</v>
      </c>
      <c r="V541" s="23">
        <v>1200</v>
      </c>
      <c r="W541" s="23">
        <v>145</v>
      </c>
      <c r="X541" s="23">
        <v>180</v>
      </c>
      <c r="Y541" s="23">
        <v>150</v>
      </c>
      <c r="Z541" s="23">
        <v>65</v>
      </c>
      <c r="AA541" s="23">
        <v>56</v>
      </c>
      <c r="AB541" s="23">
        <v>15</v>
      </c>
      <c r="AC541" s="23">
        <v>230</v>
      </c>
      <c r="AD541" s="23"/>
    </row>
    <row r="542" spans="1:31" x14ac:dyDescent="0.25">
      <c r="A542" s="25" t="s">
        <v>21</v>
      </c>
      <c r="B542" s="26">
        <f>B540*B541/1000</f>
        <v>125</v>
      </c>
      <c r="C542" s="26">
        <f t="shared" ref="C542:AD542" si="51">C540*C541/1000</f>
        <v>0</v>
      </c>
      <c r="D542" s="26">
        <f t="shared" si="51"/>
        <v>0</v>
      </c>
      <c r="E542" s="26">
        <f t="shared" si="51"/>
        <v>27.5</v>
      </c>
      <c r="F542" s="26">
        <f t="shared" si="51"/>
        <v>0</v>
      </c>
      <c r="G542" s="26">
        <f t="shared" si="51"/>
        <v>14</v>
      </c>
      <c r="H542" s="26">
        <f t="shared" si="51"/>
        <v>28</v>
      </c>
      <c r="I542" s="26">
        <f t="shared" si="51"/>
        <v>339</v>
      </c>
      <c r="J542" s="26">
        <f t="shared" si="51"/>
        <v>0</v>
      </c>
      <c r="K542" s="26">
        <f t="shared" si="51"/>
        <v>0</v>
      </c>
      <c r="L542" s="26">
        <f t="shared" si="51"/>
        <v>0</v>
      </c>
      <c r="M542" s="26">
        <f t="shared" si="51"/>
        <v>0</v>
      </c>
      <c r="N542" s="26">
        <f t="shared" si="51"/>
        <v>200.2</v>
      </c>
      <c r="O542" s="26">
        <f t="shared" si="51"/>
        <v>618.24</v>
      </c>
      <c r="P542" s="26">
        <f t="shared" si="51"/>
        <v>0</v>
      </c>
      <c r="Q542" s="26">
        <f t="shared" si="51"/>
        <v>0</v>
      </c>
      <c r="R542" s="26">
        <f t="shared" si="51"/>
        <v>0</v>
      </c>
      <c r="S542" s="26">
        <f t="shared" si="51"/>
        <v>0</v>
      </c>
      <c r="T542" s="26">
        <f t="shared" si="51"/>
        <v>300</v>
      </c>
      <c r="U542" s="26">
        <f t="shared" si="51"/>
        <v>20</v>
      </c>
      <c r="V542" s="26">
        <f t="shared" si="51"/>
        <v>0</v>
      </c>
      <c r="W542" s="26">
        <f t="shared" si="51"/>
        <v>0</v>
      </c>
      <c r="X542" s="26">
        <f t="shared" si="51"/>
        <v>0</v>
      </c>
      <c r="Y542" s="26">
        <f t="shared" si="51"/>
        <v>0</v>
      </c>
      <c r="Z542" s="26">
        <f t="shared" si="51"/>
        <v>32.5</v>
      </c>
      <c r="AA542" s="26">
        <f t="shared" si="51"/>
        <v>0</v>
      </c>
      <c r="AB542" s="26">
        <f t="shared" si="51"/>
        <v>3.6</v>
      </c>
      <c r="AC542" s="26">
        <f t="shared" si="51"/>
        <v>0</v>
      </c>
      <c r="AD542" s="26">
        <f t="shared" si="51"/>
        <v>0</v>
      </c>
      <c r="AE542" s="27">
        <f>SUM(B542:AD542)</f>
        <v>1708.04</v>
      </c>
    </row>
    <row r="543" spans="1:31" x14ac:dyDescent="0.2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</row>
    <row r="545" spans="1:31" x14ac:dyDescent="0.25">
      <c r="B545" t="s">
        <v>22</v>
      </c>
      <c r="K545" t="s">
        <v>23</v>
      </c>
      <c r="AE545">
        <f>AE542+AE521+AE500+AE479+AE458+AE437+AE416+AE395+AE374+AE353+AE332+AE311+AE290+AE269+AE248+AE227+AE206+AE185+AE164+AE143+AE122+AE101+AE80+AE59+AE38+AE17</f>
        <v>53371.675000000003</v>
      </c>
    </row>
    <row r="547" spans="1:31" x14ac:dyDescent="0.25">
      <c r="B547" t="s">
        <v>121</v>
      </c>
    </row>
    <row r="548" spans="1:31" ht="84" x14ac:dyDescent="0.25">
      <c r="B548" s="19" t="s">
        <v>5</v>
      </c>
      <c r="C548" s="19" t="s">
        <v>38</v>
      </c>
      <c r="D548" s="19" t="s">
        <v>6</v>
      </c>
      <c r="E548" s="19" t="s">
        <v>39</v>
      </c>
      <c r="F548" s="19" t="s">
        <v>15</v>
      </c>
      <c r="G548" s="19" t="s">
        <v>9</v>
      </c>
      <c r="H548" s="19" t="s">
        <v>10</v>
      </c>
      <c r="I548" s="19" t="s">
        <v>7</v>
      </c>
      <c r="J548" s="19" t="s">
        <v>40</v>
      </c>
      <c r="K548" s="19" t="s">
        <v>41</v>
      </c>
      <c r="L548" s="19" t="s">
        <v>13</v>
      </c>
      <c r="M548" s="20" t="s">
        <v>42</v>
      </c>
      <c r="N548" s="20" t="s">
        <v>28</v>
      </c>
      <c r="O548" s="22" t="s">
        <v>11</v>
      </c>
      <c r="P548" s="20" t="s">
        <v>8</v>
      </c>
      <c r="Q548" s="22" t="s">
        <v>14</v>
      </c>
      <c r="R548" s="20" t="s">
        <v>17</v>
      </c>
      <c r="S548" s="20" t="s">
        <v>16</v>
      </c>
      <c r="T548" s="22" t="s">
        <v>43</v>
      </c>
      <c r="U548" s="20" t="s">
        <v>44</v>
      </c>
      <c r="V548" s="22" t="s">
        <v>18</v>
      </c>
      <c r="W548" s="20" t="s">
        <v>45</v>
      </c>
      <c r="X548" s="22" t="s">
        <v>46</v>
      </c>
      <c r="Y548" s="20" t="s">
        <v>30</v>
      </c>
      <c r="Z548" s="22" t="s">
        <v>47</v>
      </c>
      <c r="AA548" s="20" t="s">
        <v>36</v>
      </c>
      <c r="AB548" s="19" t="s">
        <v>25</v>
      </c>
      <c r="AC548" s="19" t="s">
        <v>48</v>
      </c>
      <c r="AD548" s="19" t="s">
        <v>49</v>
      </c>
    </row>
    <row r="549" spans="1:31" x14ac:dyDescent="0.25">
      <c r="B549" s="28">
        <f>B540+B414+B288+B162+B36</f>
        <v>5000</v>
      </c>
      <c r="C549" s="28">
        <f>C519+C393+C267+C141+C15</f>
        <v>5000</v>
      </c>
      <c r="D549" s="28">
        <f>D477+D351+D225+D99</f>
        <v>6000</v>
      </c>
      <c r="E549" s="28">
        <f>E540+E519+E498+E477+E435+E414+E393+E372+E351+E309+E288+E267+E246+E225+E183+E162+E141+E120+E99+E57+E36+E15</f>
        <v>30000</v>
      </c>
      <c r="F549" s="28">
        <f>F477+F351+F225+F99</f>
        <v>1200</v>
      </c>
      <c r="G549" s="28">
        <f>G540+G519+G498+G477+G456+G435+G414+G393+G372+G351+G330+G309+G288+G267+G246+G225+G204+G183+G162+G141+G120+G99+G78+G57+G36+G15</f>
        <v>13000</v>
      </c>
      <c r="H549" s="28">
        <f>H540+H519+H498+H477+H456+H435+H414+H393+H372+H351+H330+H309+H288+H267+H246+H225+H204+H183+H162+H141+H120+H99+H78+H57+H36+H15</f>
        <v>10000</v>
      </c>
      <c r="I549" s="28">
        <f>I540+I519+I498+I477+I456+I435+I414+I393+I372+I351+I330+I309+I288+I267+I246+I225+I204+I183+I162+I141+I120+I99+I78+I57+I36+I15</f>
        <v>15750</v>
      </c>
      <c r="J549" s="28">
        <f>J456+J330+J204+J78</f>
        <v>12000</v>
      </c>
      <c r="K549" s="28">
        <f>K498+K477+K456+K372+K351+K330+K246+K225+K204+K120+K99+K78</f>
        <v>14000</v>
      </c>
      <c r="L549" s="28">
        <f>L498+L456+L435+L372+L330+L309+L246+L204+L183+L120+L78+L57</f>
        <v>4400</v>
      </c>
      <c r="M549" s="28">
        <f>M456+M330+M204+M78</f>
        <v>10000</v>
      </c>
      <c r="N549" s="28">
        <f>N540+N414+N288+N162+N36</f>
        <v>7000</v>
      </c>
      <c r="O549" s="28">
        <f>O540+O519+O477+O435+O414+O393+O351+O309+O288+O267+O225+O183+O162+O141+O99+O57+O36+O15</f>
        <v>24410</v>
      </c>
      <c r="P549" s="28">
        <f>P498+P477+P456+P435+P372+P351+P330+P309+P246+P225+P204+P183+P120+P99+P78+P57</f>
        <v>20360</v>
      </c>
      <c r="Q549" s="28">
        <f>Q519+Q393+Q267+Q141+Q15</f>
        <v>10000</v>
      </c>
      <c r="R549" s="28">
        <f>R519+R498+R477+R435+R393+R372+R351+R309+R267+R246+R225+R183+R141+R120+R99+R57+R15</f>
        <v>2100</v>
      </c>
      <c r="S549" s="28">
        <f>S477+S351+S225+S99</f>
        <v>1200</v>
      </c>
      <c r="T549" s="28">
        <f>T540+T519+T498+T477+T456+T435+T414+T393+T372+T351+T330+T309+T288+T267+T246+T225+T204+T183+T162+T141+T120+T99+T78+T57+T36+T15</f>
        <v>10824</v>
      </c>
      <c r="U549" s="28">
        <f>U540+U519+U498+U477+U456+U414+U393+U372+U351+U330+U288+U267+U246+U225+U204+U162+U141+U120+U99+U78+U36+U15</f>
        <v>2700</v>
      </c>
      <c r="V549" s="28"/>
      <c r="W549" s="28">
        <f>W477+W456+W435+W351+W330+W309+W225+W204+W183+W99+W78+W57</f>
        <v>20200</v>
      </c>
      <c r="X549" s="28"/>
      <c r="Y549" s="28"/>
      <c r="Z549" s="28">
        <f>Z540+Z519+Z498+Z477+Z456+Z435+Z414+Z393+Z372+Z351+Z330+Z309+Z288+Z267+Z246+Z225+Z204+Z183+Z162+Z141+Z120+Z99+Z78+Z57+Z36+Z15</f>
        <v>12200</v>
      </c>
      <c r="AA549" s="28">
        <f>AA519+AA498+AA477+AA456+AA435+AA393+AA372+AA351+AA330+AA309+AA267+AA246+AA225+AA204+AA183+AA141+AA120+AA99+AA78+AA57+AA15</f>
        <v>31500</v>
      </c>
      <c r="AB549" s="28">
        <f>AB540+AB519+AB498+AB477+AB456+AB435+AB393+AB372+AB351+AB330+AB309+AB288+AB267+AB246+AB225+AB204+AB183+AB162+AB141+AB120+AB99+AB78+AB57+AB36+AB15</f>
        <v>5225</v>
      </c>
      <c r="AC549" s="28">
        <f>AC498+AC372+AC246+AC120</f>
        <v>13680</v>
      </c>
      <c r="AD549" s="28"/>
    </row>
    <row r="550" spans="1:31" x14ac:dyDescent="0.25">
      <c r="B550" s="23">
        <v>125</v>
      </c>
      <c r="C550" s="23">
        <v>60</v>
      </c>
      <c r="D550" s="23">
        <v>40</v>
      </c>
      <c r="E550" s="23">
        <v>55</v>
      </c>
      <c r="F550" s="23">
        <v>45</v>
      </c>
      <c r="G550" s="23">
        <v>35</v>
      </c>
      <c r="H550" s="23">
        <v>70</v>
      </c>
      <c r="I550" s="23">
        <v>678</v>
      </c>
      <c r="J550" s="23">
        <v>100</v>
      </c>
      <c r="K550" s="23">
        <v>63</v>
      </c>
      <c r="L550" s="23">
        <v>85</v>
      </c>
      <c r="M550" s="23">
        <v>68</v>
      </c>
      <c r="N550" s="23">
        <v>143</v>
      </c>
      <c r="O550" s="23">
        <v>420</v>
      </c>
      <c r="P550" s="23">
        <v>220</v>
      </c>
      <c r="Q550" s="23">
        <v>320</v>
      </c>
      <c r="R550" s="23">
        <v>240</v>
      </c>
      <c r="S550" s="23">
        <v>290</v>
      </c>
      <c r="T550" s="23">
        <v>600</v>
      </c>
      <c r="U550" s="23">
        <v>200</v>
      </c>
      <c r="V550" s="23">
        <v>1200</v>
      </c>
      <c r="W550" s="23">
        <v>145</v>
      </c>
      <c r="X550" s="23">
        <v>180</v>
      </c>
      <c r="Y550" s="23">
        <v>150</v>
      </c>
      <c r="Z550" s="23">
        <v>65</v>
      </c>
      <c r="AA550" s="23">
        <v>56</v>
      </c>
      <c r="AB550" s="23">
        <v>15</v>
      </c>
      <c r="AC550" s="23">
        <v>230</v>
      </c>
      <c r="AD550" s="23"/>
    </row>
    <row r="551" spans="1:31" x14ac:dyDescent="0.25">
      <c r="B551" s="28">
        <f t="shared" ref="B551:AC551" si="52">B549*B550/1000</f>
        <v>625</v>
      </c>
      <c r="C551" s="28">
        <f t="shared" si="52"/>
        <v>300</v>
      </c>
      <c r="D551" s="28">
        <f t="shared" si="52"/>
        <v>240</v>
      </c>
      <c r="E551" s="28">
        <f t="shared" si="52"/>
        <v>1650</v>
      </c>
      <c r="F551" s="28">
        <f t="shared" si="52"/>
        <v>54</v>
      </c>
      <c r="G551" s="28">
        <f t="shared" si="52"/>
        <v>455</v>
      </c>
      <c r="H551" s="28">
        <f t="shared" si="52"/>
        <v>700</v>
      </c>
      <c r="I551" s="28">
        <f t="shared" si="52"/>
        <v>10678.5</v>
      </c>
      <c r="J551" s="28">
        <f t="shared" si="52"/>
        <v>1200</v>
      </c>
      <c r="K551" s="28">
        <f t="shared" si="52"/>
        <v>882</v>
      </c>
      <c r="L551" s="28">
        <f t="shared" si="52"/>
        <v>374</v>
      </c>
      <c r="M551" s="28">
        <f t="shared" si="52"/>
        <v>680</v>
      </c>
      <c r="N551" s="28">
        <f t="shared" si="52"/>
        <v>1001</v>
      </c>
      <c r="O551" s="28">
        <f t="shared" si="52"/>
        <v>10252.200000000001</v>
      </c>
      <c r="P551" s="28">
        <f t="shared" si="52"/>
        <v>4479.2</v>
      </c>
      <c r="Q551" s="28">
        <f t="shared" si="52"/>
        <v>3200</v>
      </c>
      <c r="R551" s="28">
        <f t="shared" si="52"/>
        <v>504</v>
      </c>
      <c r="S551" s="28">
        <f t="shared" si="52"/>
        <v>348</v>
      </c>
      <c r="T551" s="28">
        <f t="shared" si="52"/>
        <v>6494.4</v>
      </c>
      <c r="U551" s="28">
        <f t="shared" si="52"/>
        <v>540</v>
      </c>
      <c r="V551" s="28">
        <f t="shared" si="52"/>
        <v>0</v>
      </c>
      <c r="W551" s="28">
        <f t="shared" si="52"/>
        <v>2929</v>
      </c>
      <c r="X551" s="28">
        <f t="shared" si="52"/>
        <v>0</v>
      </c>
      <c r="Y551" s="28">
        <f t="shared" si="52"/>
        <v>0</v>
      </c>
      <c r="Z551" s="28">
        <f t="shared" si="52"/>
        <v>793</v>
      </c>
      <c r="AA551" s="28">
        <f t="shared" si="52"/>
        <v>1764</v>
      </c>
      <c r="AB551" s="28">
        <f t="shared" si="52"/>
        <v>78.375</v>
      </c>
      <c r="AC551" s="28">
        <f t="shared" si="52"/>
        <v>3146.4</v>
      </c>
      <c r="AD551" s="28"/>
      <c r="AE551" s="28">
        <f>SUM(B551:AD551)</f>
        <v>53368.075000000004</v>
      </c>
    </row>
    <row r="553" spans="1:31" ht="46.9" customHeight="1" x14ac:dyDescent="0.25">
      <c r="A553" s="29" t="s">
        <v>122</v>
      </c>
      <c r="B553" s="28">
        <v>2000</v>
      </c>
      <c r="C553" s="28">
        <v>2000</v>
      </c>
      <c r="D553" s="28">
        <v>3000</v>
      </c>
      <c r="E553" s="28">
        <v>14000</v>
      </c>
      <c r="F553" s="28">
        <v>300</v>
      </c>
      <c r="G553" s="28">
        <v>4550</v>
      </c>
      <c r="H553" s="28">
        <v>3300</v>
      </c>
      <c r="I553" s="28">
        <v>8124</v>
      </c>
      <c r="J553" s="28">
        <v>3000</v>
      </c>
      <c r="K553" s="28">
        <v>7000</v>
      </c>
      <c r="L553" s="28">
        <v>1800</v>
      </c>
      <c r="M553" s="28">
        <v>500</v>
      </c>
      <c r="N553" s="28">
        <v>2800</v>
      </c>
      <c r="O553" s="28">
        <v>5396</v>
      </c>
      <c r="P553" s="28">
        <v>9230</v>
      </c>
      <c r="Q553" s="28">
        <v>4000</v>
      </c>
      <c r="R553" s="28">
        <v>1480</v>
      </c>
      <c r="S553" s="28">
        <v>3600</v>
      </c>
      <c r="T553" s="28">
        <v>4357</v>
      </c>
      <c r="U553" s="28">
        <v>2300</v>
      </c>
      <c r="V553" s="28"/>
      <c r="W553" s="28">
        <v>1000</v>
      </c>
      <c r="X553" s="28"/>
      <c r="Y553" s="28"/>
      <c r="Z553" s="28">
        <v>6200</v>
      </c>
      <c r="AA553" s="28">
        <v>0</v>
      </c>
      <c r="AB553" s="28">
        <v>940</v>
      </c>
      <c r="AC553" s="28">
        <v>7740</v>
      </c>
    </row>
    <row r="555" spans="1:31" x14ac:dyDescent="0.25">
      <c r="A555" t="s">
        <v>123</v>
      </c>
      <c r="B555" s="28">
        <f t="shared" ref="B555:U555" si="53">B549-B553</f>
        <v>3000</v>
      </c>
      <c r="C555" s="28">
        <f t="shared" si="53"/>
        <v>3000</v>
      </c>
      <c r="D555" s="28">
        <f t="shared" si="53"/>
        <v>3000</v>
      </c>
      <c r="E555" s="28">
        <f t="shared" si="53"/>
        <v>16000</v>
      </c>
      <c r="F555" s="28">
        <f t="shared" si="53"/>
        <v>900</v>
      </c>
      <c r="G555" s="28">
        <f t="shared" si="53"/>
        <v>8450</v>
      </c>
      <c r="H555" s="28">
        <f t="shared" si="53"/>
        <v>6700</v>
      </c>
      <c r="I555" s="28">
        <f t="shared" si="53"/>
        <v>7626</v>
      </c>
      <c r="J555" s="28">
        <f t="shared" si="53"/>
        <v>9000</v>
      </c>
      <c r="K555" s="28">
        <f t="shared" si="53"/>
        <v>7000</v>
      </c>
      <c r="L555" s="28">
        <f t="shared" si="53"/>
        <v>2600</v>
      </c>
      <c r="M555" s="28">
        <f t="shared" si="53"/>
        <v>9500</v>
      </c>
      <c r="N555" s="28">
        <f t="shared" si="53"/>
        <v>4200</v>
      </c>
      <c r="O555" s="28">
        <f t="shared" si="53"/>
        <v>19014</v>
      </c>
      <c r="P555" s="28">
        <f t="shared" si="53"/>
        <v>11130</v>
      </c>
      <c r="Q555" s="28">
        <f t="shared" si="53"/>
        <v>6000</v>
      </c>
      <c r="R555" s="28">
        <f t="shared" si="53"/>
        <v>620</v>
      </c>
      <c r="S555" s="28">
        <f t="shared" si="53"/>
        <v>-2400</v>
      </c>
      <c r="T555" s="28">
        <f t="shared" si="53"/>
        <v>6467</v>
      </c>
      <c r="U555" s="28">
        <f t="shared" si="53"/>
        <v>400</v>
      </c>
      <c r="V555" s="28"/>
      <c r="W555" s="28">
        <f>W549-W553</f>
        <v>19200</v>
      </c>
      <c r="X555" s="28"/>
      <c r="Y555" s="28"/>
      <c r="Z555" s="28">
        <f>Z549-Z553</f>
        <v>6000</v>
      </c>
      <c r="AA555" s="28"/>
      <c r="AB555" s="28">
        <f>AB549-AB553</f>
        <v>4285</v>
      </c>
      <c r="AC555" s="28">
        <f>AC549-AC553</f>
        <v>5940</v>
      </c>
      <c r="AD555" s="28"/>
    </row>
  </sheetData>
  <mergeCells count="78">
    <mergeCell ref="B533:K533"/>
    <mergeCell ref="L533:T533"/>
    <mergeCell ref="U533:AD533"/>
    <mergeCell ref="B491:K491"/>
    <mergeCell ref="L491:T491"/>
    <mergeCell ref="U491:AD491"/>
    <mergeCell ref="B512:K512"/>
    <mergeCell ref="L512:T512"/>
    <mergeCell ref="U512:AD512"/>
    <mergeCell ref="B449:K449"/>
    <mergeCell ref="L449:T449"/>
    <mergeCell ref="U449:AD449"/>
    <mergeCell ref="B470:K470"/>
    <mergeCell ref="L470:T470"/>
    <mergeCell ref="U470:AD470"/>
    <mergeCell ref="B407:K407"/>
    <mergeCell ref="L407:T407"/>
    <mergeCell ref="U407:AD407"/>
    <mergeCell ref="B428:K428"/>
    <mergeCell ref="L428:T428"/>
    <mergeCell ref="U428:AD428"/>
    <mergeCell ref="B365:K365"/>
    <mergeCell ref="L365:T365"/>
    <mergeCell ref="U365:AD365"/>
    <mergeCell ref="B386:K386"/>
    <mergeCell ref="L386:T386"/>
    <mergeCell ref="U386:AD386"/>
    <mergeCell ref="B323:K323"/>
    <mergeCell ref="L323:T323"/>
    <mergeCell ref="U323:AD323"/>
    <mergeCell ref="B344:K344"/>
    <mergeCell ref="L344:T344"/>
    <mergeCell ref="U344:AD344"/>
    <mergeCell ref="B281:K281"/>
    <mergeCell ref="L281:T281"/>
    <mergeCell ref="U281:AD281"/>
    <mergeCell ref="B302:K302"/>
    <mergeCell ref="L302:T302"/>
    <mergeCell ref="U302:AD302"/>
    <mergeCell ref="B239:K239"/>
    <mergeCell ref="L239:T239"/>
    <mergeCell ref="U239:AD239"/>
    <mergeCell ref="B260:K260"/>
    <mergeCell ref="L260:T260"/>
    <mergeCell ref="U260:AD260"/>
    <mergeCell ref="B197:K197"/>
    <mergeCell ref="L197:T197"/>
    <mergeCell ref="U197:AD197"/>
    <mergeCell ref="B218:K218"/>
    <mergeCell ref="L218:T218"/>
    <mergeCell ref="U218:AD218"/>
    <mergeCell ref="B155:K155"/>
    <mergeCell ref="L155:T155"/>
    <mergeCell ref="U155:AD155"/>
    <mergeCell ref="B176:K176"/>
    <mergeCell ref="L176:T176"/>
    <mergeCell ref="U176:AD176"/>
    <mergeCell ref="B113:K113"/>
    <mergeCell ref="L113:T113"/>
    <mergeCell ref="U113:AD113"/>
    <mergeCell ref="B134:K134"/>
    <mergeCell ref="L134:T134"/>
    <mergeCell ref="U134:AD134"/>
    <mergeCell ref="B92:K92"/>
    <mergeCell ref="L92:T92"/>
    <mergeCell ref="U92:AD92"/>
    <mergeCell ref="B50:K50"/>
    <mergeCell ref="L50:T50"/>
    <mergeCell ref="U50:AD50"/>
    <mergeCell ref="B71:K71"/>
    <mergeCell ref="L71:T71"/>
    <mergeCell ref="U71:AD71"/>
    <mergeCell ref="B8:K8"/>
    <mergeCell ref="L8:T8"/>
    <mergeCell ref="U8:AD8"/>
    <mergeCell ref="B29:K29"/>
    <mergeCell ref="L29:T29"/>
    <mergeCell ref="U29:AD29"/>
  </mergeCells>
  <pageMargins left="0.11811023622047245" right="0" top="0.39370078740157483" bottom="0.15748031496062992" header="0" footer="0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tabSelected="1" workbookViewId="0">
      <selection sqref="A1:AE83"/>
    </sheetView>
  </sheetViews>
  <sheetFormatPr defaultRowHeight="15" x14ac:dyDescent="0.25"/>
  <sheetData>
    <row r="1" spans="1:30" ht="18.75" x14ac:dyDescent="0.25">
      <c r="A1" s="1"/>
      <c r="B1" s="1"/>
      <c r="C1" s="1"/>
      <c r="D1" s="2"/>
      <c r="E1" s="2"/>
      <c r="F1" s="1"/>
      <c r="G1" s="3" t="s">
        <v>0</v>
      </c>
      <c r="H1" s="2"/>
      <c r="I1" s="2"/>
      <c r="J1" s="2"/>
      <c r="K1" s="2"/>
      <c r="L1" s="1"/>
      <c r="M1" s="2"/>
      <c r="N1" s="2"/>
      <c r="O1" s="2"/>
      <c r="P1" s="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.75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"/>
      <c r="B3" s="2"/>
      <c r="C3" s="6"/>
      <c r="D3" s="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.75" x14ac:dyDescent="0.25">
      <c r="A4" s="7" t="s">
        <v>96</v>
      </c>
      <c r="B4" s="8"/>
      <c r="C4" s="2"/>
      <c r="D4" s="2"/>
      <c r="E4" s="2"/>
      <c r="F4" s="1"/>
      <c r="G4" s="2"/>
      <c r="H4" s="2"/>
      <c r="I4" s="2"/>
      <c r="J4" s="2"/>
      <c r="K4" s="2"/>
      <c r="L4" s="2"/>
      <c r="M4" s="1"/>
      <c r="N4" s="1"/>
      <c r="O4" s="2"/>
      <c r="P4" s="1"/>
      <c r="Q4" s="1"/>
      <c r="R4" s="2" t="s">
        <v>1</v>
      </c>
      <c r="S4" s="1"/>
      <c r="T4" s="1"/>
      <c r="U4" s="1"/>
      <c r="V4" s="1"/>
      <c r="W4" s="1"/>
      <c r="X4" s="1"/>
      <c r="Y4" s="1"/>
      <c r="Z4" s="1" t="s">
        <v>2</v>
      </c>
      <c r="AA4" s="1"/>
      <c r="AB4" s="1"/>
      <c r="AC4" s="1"/>
      <c r="AD4" s="1"/>
    </row>
    <row r="5" spans="1:30" x14ac:dyDescent="0.25">
      <c r="A5" s="1" t="s">
        <v>35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9"/>
      <c r="M6" s="2"/>
      <c r="N6" s="2"/>
      <c r="O6" s="2"/>
      <c r="P6" s="4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5.75" x14ac:dyDescent="0.25">
      <c r="A7" s="9"/>
      <c r="B7" s="10"/>
      <c r="C7" s="11"/>
      <c r="D7" s="12" t="s">
        <v>3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11"/>
      <c r="R7" s="11"/>
      <c r="S7" s="11"/>
      <c r="T7" s="15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x14ac:dyDescent="0.25">
      <c r="A8" s="17"/>
      <c r="B8" s="30" t="s">
        <v>4</v>
      </c>
      <c r="C8" s="31"/>
      <c r="D8" s="31"/>
      <c r="E8" s="31"/>
      <c r="F8" s="31"/>
      <c r="G8" s="31"/>
      <c r="H8" s="31"/>
      <c r="I8" s="31"/>
      <c r="J8" s="31"/>
      <c r="K8" s="31"/>
      <c r="L8" s="31" t="s">
        <v>90</v>
      </c>
      <c r="M8" s="31"/>
      <c r="N8" s="31"/>
      <c r="O8" s="31"/>
      <c r="P8" s="31"/>
      <c r="Q8" s="31"/>
      <c r="R8" s="31"/>
      <c r="S8" s="31"/>
      <c r="T8" s="31"/>
      <c r="U8" s="30" t="s">
        <v>91</v>
      </c>
      <c r="V8" s="31"/>
      <c r="W8" s="31"/>
      <c r="X8" s="31"/>
      <c r="Y8" s="31"/>
      <c r="Z8" s="31"/>
      <c r="AA8" s="31"/>
      <c r="AB8" s="31"/>
      <c r="AC8" s="31"/>
      <c r="AD8" s="31"/>
    </row>
    <row r="9" spans="1:30" ht="36" x14ac:dyDescent="0.25">
      <c r="A9" s="18">
        <v>1</v>
      </c>
      <c r="B9" s="19" t="s">
        <v>5</v>
      </c>
      <c r="C9" s="19" t="s">
        <v>38</v>
      </c>
      <c r="D9" s="19" t="s">
        <v>6</v>
      </c>
      <c r="E9" s="19" t="s">
        <v>39</v>
      </c>
      <c r="F9" s="19" t="s">
        <v>15</v>
      </c>
      <c r="G9" s="19" t="s">
        <v>9</v>
      </c>
      <c r="H9" s="19" t="s">
        <v>10</v>
      </c>
      <c r="I9" s="19" t="s">
        <v>7</v>
      </c>
      <c r="J9" s="19" t="s">
        <v>40</v>
      </c>
      <c r="K9" s="19" t="s">
        <v>41</v>
      </c>
      <c r="L9" s="19" t="s">
        <v>13</v>
      </c>
      <c r="M9" s="20" t="s">
        <v>42</v>
      </c>
      <c r="N9" s="20" t="s">
        <v>28</v>
      </c>
      <c r="O9" s="22" t="s">
        <v>11</v>
      </c>
      <c r="P9" s="20" t="s">
        <v>8</v>
      </c>
      <c r="Q9" s="22" t="s">
        <v>14</v>
      </c>
      <c r="R9" s="20" t="s">
        <v>17</v>
      </c>
      <c r="S9" s="20" t="s">
        <v>16</v>
      </c>
      <c r="T9" s="22" t="s">
        <v>43</v>
      </c>
      <c r="U9" s="20" t="s">
        <v>44</v>
      </c>
      <c r="V9" s="22" t="s">
        <v>18</v>
      </c>
      <c r="W9" s="20" t="s">
        <v>45</v>
      </c>
      <c r="X9" s="22" t="s">
        <v>46</v>
      </c>
      <c r="Y9" s="20" t="s">
        <v>30</v>
      </c>
      <c r="Z9" s="22" t="s">
        <v>47</v>
      </c>
      <c r="AA9" s="20" t="s">
        <v>36</v>
      </c>
      <c r="AB9" s="19" t="s">
        <v>25</v>
      </c>
      <c r="AC9" s="19" t="s">
        <v>48</v>
      </c>
      <c r="AD9" s="19" t="s">
        <v>49</v>
      </c>
    </row>
    <row r="10" spans="1:30" ht="24" x14ac:dyDescent="0.25">
      <c r="A10" s="21" t="s">
        <v>24</v>
      </c>
      <c r="B10" s="20"/>
      <c r="C10" s="20">
        <v>1000</v>
      </c>
      <c r="D10" s="20"/>
      <c r="E10" s="23">
        <v>1000</v>
      </c>
      <c r="F10" s="23"/>
      <c r="G10" s="23">
        <v>400</v>
      </c>
      <c r="H10" s="20">
        <v>400</v>
      </c>
      <c r="I10" s="23"/>
      <c r="J10" s="23"/>
      <c r="K10" s="23"/>
      <c r="L10" s="23"/>
      <c r="M10" s="20"/>
      <c r="N10" s="20"/>
      <c r="O10" s="20">
        <v>1330</v>
      </c>
      <c r="P10" s="23"/>
      <c r="Q10" s="20"/>
      <c r="R10" s="23">
        <v>100</v>
      </c>
      <c r="S10" s="23"/>
      <c r="T10" s="23">
        <v>200</v>
      </c>
      <c r="U10" s="20">
        <v>100</v>
      </c>
      <c r="V10" s="20"/>
      <c r="W10" s="20"/>
      <c r="X10" s="23"/>
      <c r="Y10" s="20"/>
      <c r="Z10" s="23"/>
      <c r="AA10" s="23"/>
      <c r="AB10" s="23">
        <v>100</v>
      </c>
      <c r="AC10" s="23"/>
      <c r="AD10" s="23"/>
    </row>
    <row r="11" spans="1:30" ht="36" x14ac:dyDescent="0.25">
      <c r="A11" s="21" t="s">
        <v>26</v>
      </c>
      <c r="B11" s="20"/>
      <c r="C11" s="20"/>
      <c r="D11" s="20"/>
      <c r="E11" s="23">
        <v>500</v>
      </c>
      <c r="F11" s="23"/>
      <c r="G11" s="23">
        <v>200</v>
      </c>
      <c r="H11" s="20"/>
      <c r="I11" s="23"/>
      <c r="J11" s="23"/>
      <c r="K11" s="23"/>
      <c r="L11" s="23"/>
      <c r="M11" s="23"/>
      <c r="N11" s="20"/>
      <c r="O11" s="20"/>
      <c r="P11" s="23"/>
      <c r="Q11" s="20">
        <v>2000</v>
      </c>
      <c r="R11" s="23"/>
      <c r="S11" s="23"/>
      <c r="T11" s="23"/>
      <c r="U11" s="20">
        <v>100</v>
      </c>
      <c r="V11" s="20"/>
      <c r="W11" s="20"/>
      <c r="X11" s="23"/>
      <c r="Y11" s="20"/>
      <c r="Z11" s="23"/>
      <c r="AA11" s="23"/>
      <c r="AB11" s="23">
        <v>125</v>
      </c>
      <c r="AC11" s="23"/>
      <c r="AD11" s="23"/>
    </row>
    <row r="12" spans="1:30" x14ac:dyDescent="0.25">
      <c r="A12" s="21" t="s">
        <v>36</v>
      </c>
      <c r="B12" s="20"/>
      <c r="C12" s="20"/>
      <c r="D12" s="20"/>
      <c r="E12" s="23"/>
      <c r="F12" s="23"/>
      <c r="G12" s="23"/>
      <c r="H12" s="20"/>
      <c r="I12" s="23"/>
      <c r="J12" s="23"/>
      <c r="K12" s="23"/>
      <c r="L12" s="23"/>
      <c r="M12" s="23"/>
      <c r="N12" s="20"/>
      <c r="O12" s="20"/>
      <c r="P12" s="23"/>
      <c r="Q12" s="20"/>
      <c r="R12" s="23"/>
      <c r="S12" s="23"/>
      <c r="T12" s="23"/>
      <c r="U12" s="20"/>
      <c r="V12" s="20"/>
      <c r="W12" s="20"/>
      <c r="X12" s="23"/>
      <c r="Y12" s="20"/>
      <c r="Z12" s="23"/>
      <c r="AA12" s="23">
        <v>1500</v>
      </c>
      <c r="AB12" s="23"/>
      <c r="AC12" s="23"/>
      <c r="AD12" s="23"/>
    </row>
    <row r="13" spans="1:30" x14ac:dyDescent="0.25">
      <c r="A13" s="24" t="s">
        <v>57</v>
      </c>
      <c r="B13" s="23"/>
      <c r="C13" s="23"/>
      <c r="D13" s="23"/>
      <c r="E13" s="23"/>
      <c r="F13" s="23"/>
      <c r="G13" s="23"/>
      <c r="H13" s="23"/>
      <c r="I13" s="23">
        <v>650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>
        <v>500</v>
      </c>
      <c r="AA13" s="23"/>
      <c r="AB13" s="23"/>
      <c r="AC13" s="23"/>
      <c r="AD13" s="23"/>
    </row>
    <row r="14" spans="1:30" x14ac:dyDescent="0.25">
      <c r="A14" s="24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x14ac:dyDescent="0.25">
      <c r="A15" s="25" t="s">
        <v>19</v>
      </c>
      <c r="B15" s="26">
        <f t="shared" ref="B15:AD15" si="0">B10+B11+B12+B13+B14</f>
        <v>0</v>
      </c>
      <c r="C15" s="26">
        <f t="shared" si="0"/>
        <v>1000</v>
      </c>
      <c r="D15" s="26">
        <f t="shared" si="0"/>
        <v>0</v>
      </c>
      <c r="E15" s="26">
        <f t="shared" si="0"/>
        <v>1500</v>
      </c>
      <c r="F15" s="26">
        <f t="shared" si="0"/>
        <v>0</v>
      </c>
      <c r="G15" s="26">
        <f t="shared" si="0"/>
        <v>600</v>
      </c>
      <c r="H15" s="26">
        <f t="shared" si="0"/>
        <v>400</v>
      </c>
      <c r="I15" s="26">
        <f t="shared" si="0"/>
        <v>650</v>
      </c>
      <c r="J15" s="26">
        <f t="shared" si="0"/>
        <v>0</v>
      </c>
      <c r="K15" s="26">
        <f t="shared" si="0"/>
        <v>0</v>
      </c>
      <c r="L15" s="26">
        <f t="shared" si="0"/>
        <v>0</v>
      </c>
      <c r="M15" s="26">
        <f t="shared" si="0"/>
        <v>0</v>
      </c>
      <c r="N15" s="26">
        <f t="shared" si="0"/>
        <v>0</v>
      </c>
      <c r="O15" s="26">
        <f t="shared" si="0"/>
        <v>1330</v>
      </c>
      <c r="P15" s="26">
        <f t="shared" si="0"/>
        <v>0</v>
      </c>
      <c r="Q15" s="26">
        <f t="shared" si="0"/>
        <v>2000</v>
      </c>
      <c r="R15" s="26">
        <f t="shared" si="0"/>
        <v>100</v>
      </c>
      <c r="S15" s="26">
        <f t="shared" si="0"/>
        <v>0</v>
      </c>
      <c r="T15" s="26">
        <f t="shared" si="0"/>
        <v>200</v>
      </c>
      <c r="U15" s="26">
        <f t="shared" si="0"/>
        <v>200</v>
      </c>
      <c r="V15" s="26">
        <f t="shared" si="0"/>
        <v>0</v>
      </c>
      <c r="W15" s="26">
        <f t="shared" si="0"/>
        <v>0</v>
      </c>
      <c r="X15" s="26">
        <f t="shared" si="0"/>
        <v>0</v>
      </c>
      <c r="Y15" s="26">
        <f t="shared" si="0"/>
        <v>0</v>
      </c>
      <c r="Z15" s="26">
        <f t="shared" si="0"/>
        <v>500</v>
      </c>
      <c r="AA15" s="26">
        <f t="shared" si="0"/>
        <v>1500</v>
      </c>
      <c r="AB15" s="26">
        <f t="shared" si="0"/>
        <v>225</v>
      </c>
      <c r="AC15" s="26">
        <f t="shared" si="0"/>
        <v>0</v>
      </c>
      <c r="AD15" s="26">
        <f t="shared" si="0"/>
        <v>0</v>
      </c>
    </row>
    <row r="16" spans="1:30" x14ac:dyDescent="0.25">
      <c r="A16" s="24" t="s">
        <v>20</v>
      </c>
      <c r="B16" s="23">
        <v>125</v>
      </c>
      <c r="C16" s="23">
        <v>60</v>
      </c>
      <c r="D16" s="23">
        <v>40</v>
      </c>
      <c r="E16" s="23">
        <v>55</v>
      </c>
      <c r="F16" s="23">
        <v>45</v>
      </c>
      <c r="G16" s="23">
        <v>35</v>
      </c>
      <c r="H16" s="23">
        <v>70</v>
      </c>
      <c r="I16" s="23">
        <v>678</v>
      </c>
      <c r="J16" s="23">
        <v>100</v>
      </c>
      <c r="K16" s="23">
        <v>63</v>
      </c>
      <c r="L16" s="23">
        <v>85</v>
      </c>
      <c r="M16" s="23">
        <v>68</v>
      </c>
      <c r="N16" s="23">
        <v>143</v>
      </c>
      <c r="O16" s="23">
        <v>420</v>
      </c>
      <c r="P16" s="23">
        <v>220</v>
      </c>
      <c r="Q16" s="23">
        <v>320</v>
      </c>
      <c r="R16" s="23">
        <v>240</v>
      </c>
      <c r="S16" s="23">
        <v>290</v>
      </c>
      <c r="T16" s="23">
        <v>600</v>
      </c>
      <c r="U16" s="23">
        <v>200</v>
      </c>
      <c r="V16" s="23">
        <v>1200</v>
      </c>
      <c r="W16" s="23">
        <v>145</v>
      </c>
      <c r="X16" s="23">
        <v>180</v>
      </c>
      <c r="Y16" s="23">
        <v>150</v>
      </c>
      <c r="Z16" s="23">
        <v>65</v>
      </c>
      <c r="AA16" s="23">
        <v>56</v>
      </c>
      <c r="AB16" s="23">
        <v>15</v>
      </c>
      <c r="AC16" s="23">
        <v>230</v>
      </c>
      <c r="AD16" s="23"/>
    </row>
    <row r="17" spans="1:31" x14ac:dyDescent="0.25">
      <c r="A17" s="25" t="s">
        <v>21</v>
      </c>
      <c r="B17" s="26">
        <f>B15*B16/1000</f>
        <v>0</v>
      </c>
      <c r="C17" s="26">
        <f t="shared" ref="C17:AD17" si="1">C15*C16/1000</f>
        <v>60</v>
      </c>
      <c r="D17" s="26">
        <f t="shared" si="1"/>
        <v>0</v>
      </c>
      <c r="E17" s="26">
        <f t="shared" si="1"/>
        <v>82.5</v>
      </c>
      <c r="F17" s="26">
        <f t="shared" si="1"/>
        <v>0</v>
      </c>
      <c r="G17" s="26">
        <f t="shared" si="1"/>
        <v>21</v>
      </c>
      <c r="H17" s="26">
        <f t="shared" si="1"/>
        <v>28</v>
      </c>
      <c r="I17" s="26">
        <f t="shared" si="1"/>
        <v>440.7</v>
      </c>
      <c r="J17" s="26">
        <f t="shared" si="1"/>
        <v>0</v>
      </c>
      <c r="K17" s="26">
        <f t="shared" si="1"/>
        <v>0</v>
      </c>
      <c r="L17" s="26">
        <f t="shared" si="1"/>
        <v>0</v>
      </c>
      <c r="M17" s="26">
        <f t="shared" si="1"/>
        <v>0</v>
      </c>
      <c r="N17" s="26">
        <f t="shared" si="1"/>
        <v>0</v>
      </c>
      <c r="O17" s="26">
        <f t="shared" si="1"/>
        <v>558.6</v>
      </c>
      <c r="P17" s="26">
        <f t="shared" si="1"/>
        <v>0</v>
      </c>
      <c r="Q17" s="26">
        <f t="shared" si="1"/>
        <v>640</v>
      </c>
      <c r="R17" s="26">
        <f t="shared" si="1"/>
        <v>24</v>
      </c>
      <c r="S17" s="26">
        <f t="shared" si="1"/>
        <v>0</v>
      </c>
      <c r="T17" s="26">
        <f t="shared" si="1"/>
        <v>120</v>
      </c>
      <c r="U17" s="26">
        <f t="shared" si="1"/>
        <v>40</v>
      </c>
      <c r="V17" s="26">
        <f t="shared" si="1"/>
        <v>0</v>
      </c>
      <c r="W17" s="26">
        <f t="shared" si="1"/>
        <v>0</v>
      </c>
      <c r="X17" s="26">
        <f t="shared" si="1"/>
        <v>0</v>
      </c>
      <c r="Y17" s="26">
        <f t="shared" si="1"/>
        <v>0</v>
      </c>
      <c r="Z17" s="26">
        <f t="shared" si="1"/>
        <v>32.5</v>
      </c>
      <c r="AA17" s="26">
        <f t="shared" si="1"/>
        <v>84</v>
      </c>
      <c r="AB17" s="26">
        <f t="shared" si="1"/>
        <v>3.375</v>
      </c>
      <c r="AC17" s="26">
        <f t="shared" si="1"/>
        <v>0</v>
      </c>
      <c r="AD17" s="26">
        <f t="shared" si="1"/>
        <v>0</v>
      </c>
      <c r="AE17" s="27">
        <f>SUM(B17:AD17)</f>
        <v>2134.6750000000002</v>
      </c>
    </row>
    <row r="18" spans="1:3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20" spans="1:31" x14ac:dyDescent="0.25">
      <c r="B20" t="s">
        <v>22</v>
      </c>
      <c r="K20" t="s">
        <v>23</v>
      </c>
    </row>
    <row r="22" spans="1:31" ht="18.75" x14ac:dyDescent="0.25">
      <c r="A22" s="1"/>
      <c r="B22" s="1"/>
      <c r="C22" s="1"/>
      <c r="D22" s="2"/>
      <c r="E22" s="2"/>
      <c r="F22" s="1"/>
      <c r="G22" s="3" t="s">
        <v>0</v>
      </c>
      <c r="H22" s="2"/>
      <c r="I22" s="2"/>
      <c r="J22" s="2"/>
      <c r="K22" s="2"/>
      <c r="L22" s="1"/>
      <c r="M22" s="2"/>
      <c r="N22" s="2"/>
      <c r="O22" s="2"/>
      <c r="P22" s="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1" ht="15.75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1" x14ac:dyDescent="0.25">
      <c r="A24" s="1"/>
      <c r="B24" s="2"/>
      <c r="C24" s="6"/>
      <c r="D24" s="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1" ht="15.75" x14ac:dyDescent="0.25">
      <c r="A25" s="7" t="s">
        <v>95</v>
      </c>
      <c r="B25" s="8"/>
      <c r="C25" s="2"/>
      <c r="D25" s="2"/>
      <c r="E25" s="2"/>
      <c r="F25" s="1"/>
      <c r="G25" s="2"/>
      <c r="H25" s="2"/>
      <c r="I25" s="2"/>
      <c r="J25" s="2"/>
      <c r="K25" s="2"/>
      <c r="L25" s="2"/>
      <c r="M25" s="1"/>
      <c r="N25" s="1"/>
      <c r="O25" s="2"/>
      <c r="P25" s="1"/>
      <c r="Q25" s="1"/>
      <c r="R25" s="2" t="s">
        <v>1</v>
      </c>
      <c r="S25" s="1"/>
      <c r="T25" s="1"/>
      <c r="U25" s="1"/>
      <c r="V25" s="1"/>
      <c r="W25" s="1"/>
      <c r="X25" s="1"/>
      <c r="Y25" s="1"/>
      <c r="Z25" s="1" t="s">
        <v>2</v>
      </c>
      <c r="AA25" s="1"/>
      <c r="AB25" s="1"/>
      <c r="AC25" s="1"/>
      <c r="AD25" s="1"/>
    </row>
    <row r="26" spans="1:31" x14ac:dyDescent="0.25">
      <c r="A26" s="1" t="s">
        <v>27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9"/>
      <c r="M27" s="2"/>
      <c r="N27" s="2"/>
      <c r="O27" s="2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1" ht="15.75" x14ac:dyDescent="0.25">
      <c r="A28" s="9"/>
      <c r="B28" s="10"/>
      <c r="C28" s="11"/>
      <c r="D28" s="12" t="s">
        <v>3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4"/>
      <c r="Q28" s="11"/>
      <c r="R28" s="11"/>
      <c r="S28" s="11"/>
      <c r="T28" s="15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1:31" x14ac:dyDescent="0.25">
      <c r="A29" s="17"/>
      <c r="B29" s="30" t="s">
        <v>4</v>
      </c>
      <c r="C29" s="31"/>
      <c r="D29" s="31"/>
      <c r="E29" s="31"/>
      <c r="F29" s="31"/>
      <c r="G29" s="31"/>
      <c r="H29" s="31"/>
      <c r="I29" s="31"/>
      <c r="J29" s="31"/>
      <c r="K29" s="31"/>
      <c r="L29" s="31" t="s">
        <v>92</v>
      </c>
      <c r="M29" s="31"/>
      <c r="N29" s="31"/>
      <c r="O29" s="31"/>
      <c r="P29" s="31"/>
      <c r="Q29" s="31"/>
      <c r="R29" s="31"/>
      <c r="S29" s="31"/>
      <c r="T29" s="31"/>
      <c r="U29" s="30" t="s">
        <v>93</v>
      </c>
      <c r="V29" s="31"/>
      <c r="W29" s="31"/>
      <c r="X29" s="31"/>
      <c r="Y29" s="31"/>
      <c r="Z29" s="31"/>
      <c r="AA29" s="31"/>
      <c r="AB29" s="31"/>
      <c r="AC29" s="31"/>
      <c r="AD29" s="31"/>
    </row>
    <row r="30" spans="1:31" ht="36" x14ac:dyDescent="0.25">
      <c r="A30" s="18">
        <v>2</v>
      </c>
      <c r="B30" s="19" t="s">
        <v>5</v>
      </c>
      <c r="C30" s="19" t="s">
        <v>38</v>
      </c>
      <c r="D30" s="19" t="s">
        <v>6</v>
      </c>
      <c r="E30" s="19" t="s">
        <v>39</v>
      </c>
      <c r="F30" s="19" t="s">
        <v>15</v>
      </c>
      <c r="G30" s="19" t="s">
        <v>9</v>
      </c>
      <c r="H30" s="19" t="s">
        <v>10</v>
      </c>
      <c r="I30" s="19" t="s">
        <v>7</v>
      </c>
      <c r="J30" s="19" t="s">
        <v>40</v>
      </c>
      <c r="K30" s="19" t="s">
        <v>41</v>
      </c>
      <c r="L30" s="19" t="s">
        <v>13</v>
      </c>
      <c r="M30" s="20" t="s">
        <v>42</v>
      </c>
      <c r="N30" s="20" t="s">
        <v>28</v>
      </c>
      <c r="O30" s="22" t="s">
        <v>11</v>
      </c>
      <c r="P30" s="20" t="s">
        <v>8</v>
      </c>
      <c r="Q30" s="22" t="s">
        <v>14</v>
      </c>
      <c r="R30" s="20" t="s">
        <v>17</v>
      </c>
      <c r="S30" s="20" t="s">
        <v>16</v>
      </c>
      <c r="T30" s="22" t="s">
        <v>43</v>
      </c>
      <c r="U30" s="20" t="s">
        <v>44</v>
      </c>
      <c r="V30" s="22" t="s">
        <v>18</v>
      </c>
      <c r="W30" s="20" t="s">
        <v>45</v>
      </c>
      <c r="X30" s="22" t="s">
        <v>46</v>
      </c>
      <c r="Y30" s="20" t="s">
        <v>30</v>
      </c>
      <c r="Z30" s="22" t="s">
        <v>47</v>
      </c>
      <c r="AA30" s="20" t="s">
        <v>36</v>
      </c>
      <c r="AB30" s="19" t="s">
        <v>25</v>
      </c>
      <c r="AC30" s="19" t="s">
        <v>48</v>
      </c>
      <c r="AD30" s="19" t="s">
        <v>49</v>
      </c>
    </row>
    <row r="31" spans="1:31" x14ac:dyDescent="0.25">
      <c r="A31" s="21" t="s">
        <v>59</v>
      </c>
      <c r="B31" s="20"/>
      <c r="C31" s="20"/>
      <c r="D31" s="20"/>
      <c r="E31" s="23">
        <v>500</v>
      </c>
      <c r="F31" s="23"/>
      <c r="G31" s="23">
        <v>200</v>
      </c>
      <c r="H31" s="20"/>
      <c r="I31" s="23"/>
      <c r="J31" s="23"/>
      <c r="K31" s="23"/>
      <c r="L31" s="23"/>
      <c r="M31" s="20"/>
      <c r="N31" s="20">
        <v>1400</v>
      </c>
      <c r="O31" s="20">
        <v>1472</v>
      </c>
      <c r="P31" s="23"/>
      <c r="Q31" s="20"/>
      <c r="R31" s="23"/>
      <c r="S31" s="23"/>
      <c r="T31" s="23">
        <v>200</v>
      </c>
      <c r="U31" s="20"/>
      <c r="V31" s="20"/>
      <c r="W31" s="20"/>
      <c r="X31" s="23"/>
      <c r="Y31" s="20"/>
      <c r="Z31" s="23"/>
      <c r="AA31" s="23"/>
      <c r="AB31" s="23">
        <v>140</v>
      </c>
      <c r="AC31" s="23"/>
      <c r="AD31" s="23"/>
    </row>
    <row r="32" spans="1:31" x14ac:dyDescent="0.25">
      <c r="A32" s="21" t="s">
        <v>5</v>
      </c>
      <c r="B32" s="20">
        <v>1000</v>
      </c>
      <c r="C32" s="20"/>
      <c r="D32" s="20"/>
      <c r="E32" s="23"/>
      <c r="F32" s="23"/>
      <c r="G32" s="23">
        <v>200</v>
      </c>
      <c r="H32" s="20">
        <v>400</v>
      </c>
      <c r="I32" s="23"/>
      <c r="J32" s="23"/>
      <c r="K32" s="23"/>
      <c r="L32" s="23"/>
      <c r="M32" s="23"/>
      <c r="N32" s="20"/>
      <c r="O32" s="20"/>
      <c r="P32" s="23"/>
      <c r="Q32" s="20"/>
      <c r="R32" s="23"/>
      <c r="S32" s="23"/>
      <c r="T32" s="23">
        <v>300</v>
      </c>
      <c r="U32" s="20">
        <v>100</v>
      </c>
      <c r="V32" s="20"/>
      <c r="W32" s="20"/>
      <c r="X32" s="23"/>
      <c r="Y32" s="20"/>
      <c r="Z32" s="23"/>
      <c r="AA32" s="23"/>
      <c r="AB32" s="23">
        <v>100</v>
      </c>
      <c r="AC32" s="23"/>
      <c r="AD32" s="23"/>
    </row>
    <row r="33" spans="1:31" ht="24" x14ac:dyDescent="0.25">
      <c r="A33" s="21" t="s">
        <v>57</v>
      </c>
      <c r="B33" s="20"/>
      <c r="C33" s="20"/>
      <c r="D33" s="20"/>
      <c r="E33" s="23"/>
      <c r="F33" s="23"/>
      <c r="G33" s="23"/>
      <c r="H33" s="20"/>
      <c r="I33" s="23">
        <v>500</v>
      </c>
      <c r="J33" s="23"/>
      <c r="K33" s="23"/>
      <c r="L33" s="23"/>
      <c r="M33" s="23"/>
      <c r="N33" s="20"/>
      <c r="O33" s="20"/>
      <c r="P33" s="23"/>
      <c r="Q33" s="20"/>
      <c r="R33" s="23"/>
      <c r="S33" s="23"/>
      <c r="T33" s="23"/>
      <c r="U33" s="20"/>
      <c r="V33" s="20"/>
      <c r="W33" s="20"/>
      <c r="X33" s="23"/>
      <c r="Y33" s="20"/>
      <c r="Z33" s="23">
        <v>500</v>
      </c>
      <c r="AA33" s="23"/>
      <c r="AB33" s="23"/>
      <c r="AC33" s="23"/>
      <c r="AD33" s="23"/>
    </row>
    <row r="34" spans="1:31" x14ac:dyDescent="0.25">
      <c r="A34" s="24" t="s">
        <v>46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1" x14ac:dyDescent="0.25">
      <c r="A35" s="24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1" x14ac:dyDescent="0.25">
      <c r="A36" s="25" t="s">
        <v>19</v>
      </c>
      <c r="B36" s="26">
        <f t="shared" ref="B36:AD36" si="2">B31+B32+B33+B34+B35</f>
        <v>1000</v>
      </c>
      <c r="C36" s="26">
        <f t="shared" si="2"/>
        <v>0</v>
      </c>
      <c r="D36" s="26">
        <f t="shared" si="2"/>
        <v>0</v>
      </c>
      <c r="E36" s="26">
        <f t="shared" si="2"/>
        <v>500</v>
      </c>
      <c r="F36" s="26">
        <f t="shared" si="2"/>
        <v>0</v>
      </c>
      <c r="G36" s="26">
        <f t="shared" si="2"/>
        <v>400</v>
      </c>
      <c r="H36" s="26">
        <f t="shared" si="2"/>
        <v>400</v>
      </c>
      <c r="I36" s="26">
        <f t="shared" si="2"/>
        <v>500</v>
      </c>
      <c r="J36" s="26">
        <f t="shared" si="2"/>
        <v>0</v>
      </c>
      <c r="K36" s="26">
        <f t="shared" si="2"/>
        <v>0</v>
      </c>
      <c r="L36" s="26">
        <f t="shared" si="2"/>
        <v>0</v>
      </c>
      <c r="M36" s="26">
        <f t="shared" si="2"/>
        <v>0</v>
      </c>
      <c r="N36" s="26">
        <f t="shared" si="2"/>
        <v>1400</v>
      </c>
      <c r="O36" s="26">
        <f t="shared" si="2"/>
        <v>1472</v>
      </c>
      <c r="P36" s="26">
        <f t="shared" si="2"/>
        <v>0</v>
      </c>
      <c r="Q36" s="26">
        <f t="shared" si="2"/>
        <v>0</v>
      </c>
      <c r="R36" s="26">
        <f t="shared" si="2"/>
        <v>0</v>
      </c>
      <c r="S36" s="26">
        <f t="shared" si="2"/>
        <v>0</v>
      </c>
      <c r="T36" s="26">
        <f t="shared" si="2"/>
        <v>500</v>
      </c>
      <c r="U36" s="26">
        <f t="shared" si="2"/>
        <v>100</v>
      </c>
      <c r="V36" s="26">
        <f t="shared" si="2"/>
        <v>0</v>
      </c>
      <c r="W36" s="26">
        <f t="shared" si="2"/>
        <v>0</v>
      </c>
      <c r="X36" s="26">
        <f t="shared" si="2"/>
        <v>0</v>
      </c>
      <c r="Y36" s="26">
        <f t="shared" si="2"/>
        <v>0</v>
      </c>
      <c r="Z36" s="26">
        <f t="shared" si="2"/>
        <v>500</v>
      </c>
      <c r="AA36" s="26">
        <f t="shared" si="2"/>
        <v>0</v>
      </c>
      <c r="AB36" s="26">
        <f t="shared" si="2"/>
        <v>240</v>
      </c>
      <c r="AC36" s="26">
        <f t="shared" si="2"/>
        <v>0</v>
      </c>
      <c r="AD36" s="26">
        <f t="shared" si="2"/>
        <v>0</v>
      </c>
    </row>
    <row r="37" spans="1:31" x14ac:dyDescent="0.25">
      <c r="A37" s="24" t="s">
        <v>20</v>
      </c>
      <c r="B37" s="23">
        <v>125</v>
      </c>
      <c r="C37" s="23">
        <v>60</v>
      </c>
      <c r="D37" s="23">
        <v>40</v>
      </c>
      <c r="E37" s="23">
        <v>55</v>
      </c>
      <c r="F37" s="23">
        <v>45</v>
      </c>
      <c r="G37" s="23">
        <v>35</v>
      </c>
      <c r="H37" s="23">
        <v>70</v>
      </c>
      <c r="I37" s="23">
        <v>678</v>
      </c>
      <c r="J37" s="23">
        <v>100</v>
      </c>
      <c r="K37" s="23">
        <v>63</v>
      </c>
      <c r="L37" s="23">
        <v>85</v>
      </c>
      <c r="M37" s="23">
        <v>68</v>
      </c>
      <c r="N37" s="23">
        <v>143</v>
      </c>
      <c r="O37" s="23">
        <v>420</v>
      </c>
      <c r="P37" s="23">
        <v>220</v>
      </c>
      <c r="Q37" s="23">
        <v>320</v>
      </c>
      <c r="R37" s="23">
        <v>240</v>
      </c>
      <c r="S37" s="23">
        <v>290</v>
      </c>
      <c r="T37" s="23">
        <v>600</v>
      </c>
      <c r="U37" s="23">
        <v>200</v>
      </c>
      <c r="V37" s="23">
        <v>1200</v>
      </c>
      <c r="W37" s="23">
        <v>145</v>
      </c>
      <c r="X37" s="23">
        <v>180</v>
      </c>
      <c r="Y37" s="23">
        <v>150</v>
      </c>
      <c r="Z37" s="23">
        <v>65</v>
      </c>
      <c r="AA37" s="23">
        <v>56</v>
      </c>
      <c r="AB37" s="23">
        <v>15</v>
      </c>
      <c r="AC37" s="23">
        <v>230</v>
      </c>
      <c r="AD37" s="23"/>
    </row>
    <row r="38" spans="1:31" x14ac:dyDescent="0.25">
      <c r="A38" s="25" t="s">
        <v>21</v>
      </c>
      <c r="B38" s="26">
        <f>B36*B37/1000</f>
        <v>125</v>
      </c>
      <c r="C38" s="26">
        <f t="shared" ref="C38:AD38" si="3">C36*C37/1000</f>
        <v>0</v>
      </c>
      <c r="D38" s="26">
        <f t="shared" si="3"/>
        <v>0</v>
      </c>
      <c r="E38" s="26">
        <f t="shared" si="3"/>
        <v>27.5</v>
      </c>
      <c r="F38" s="26">
        <f t="shared" si="3"/>
        <v>0</v>
      </c>
      <c r="G38" s="26">
        <f t="shared" si="3"/>
        <v>14</v>
      </c>
      <c r="H38" s="26">
        <f t="shared" si="3"/>
        <v>28</v>
      </c>
      <c r="I38" s="26">
        <f t="shared" si="3"/>
        <v>339</v>
      </c>
      <c r="J38" s="26">
        <f t="shared" si="3"/>
        <v>0</v>
      </c>
      <c r="K38" s="26">
        <f t="shared" si="3"/>
        <v>0</v>
      </c>
      <c r="L38" s="26">
        <f t="shared" si="3"/>
        <v>0</v>
      </c>
      <c r="M38" s="26">
        <f t="shared" si="3"/>
        <v>0</v>
      </c>
      <c r="N38" s="26">
        <f t="shared" si="3"/>
        <v>200.2</v>
      </c>
      <c r="O38" s="26">
        <f t="shared" si="3"/>
        <v>618.24</v>
      </c>
      <c r="P38" s="26">
        <f t="shared" si="3"/>
        <v>0</v>
      </c>
      <c r="Q38" s="26">
        <f t="shared" si="3"/>
        <v>0</v>
      </c>
      <c r="R38" s="26">
        <f t="shared" si="3"/>
        <v>0</v>
      </c>
      <c r="S38" s="26">
        <f t="shared" si="3"/>
        <v>0</v>
      </c>
      <c r="T38" s="26">
        <f t="shared" si="3"/>
        <v>300</v>
      </c>
      <c r="U38" s="26">
        <f t="shared" si="3"/>
        <v>20</v>
      </c>
      <c r="V38" s="26">
        <f t="shared" si="3"/>
        <v>0</v>
      </c>
      <c r="W38" s="26">
        <f t="shared" si="3"/>
        <v>0</v>
      </c>
      <c r="X38" s="26">
        <f t="shared" si="3"/>
        <v>0</v>
      </c>
      <c r="Y38" s="26">
        <f t="shared" si="3"/>
        <v>0</v>
      </c>
      <c r="Z38" s="26">
        <f t="shared" si="3"/>
        <v>32.5</v>
      </c>
      <c r="AA38" s="26">
        <f t="shared" si="3"/>
        <v>0</v>
      </c>
      <c r="AB38" s="26">
        <f t="shared" si="3"/>
        <v>3.6</v>
      </c>
      <c r="AC38" s="26">
        <f t="shared" si="3"/>
        <v>0</v>
      </c>
      <c r="AD38" s="26">
        <f t="shared" si="3"/>
        <v>0</v>
      </c>
      <c r="AE38" s="27">
        <f>SUM(B38:AD38)</f>
        <v>1708.04</v>
      </c>
    </row>
    <row r="39" spans="1:3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1" spans="1:31" x14ac:dyDescent="0.25">
      <c r="B41" t="s">
        <v>22</v>
      </c>
      <c r="K41" t="s">
        <v>23</v>
      </c>
    </row>
    <row r="43" spans="1:31" ht="18.75" x14ac:dyDescent="0.25">
      <c r="A43" s="1"/>
      <c r="B43" s="1"/>
      <c r="C43" s="1"/>
      <c r="D43" s="2"/>
      <c r="E43" s="2"/>
      <c r="F43" s="1"/>
      <c r="G43" s="3" t="s">
        <v>0</v>
      </c>
      <c r="H43" s="2"/>
      <c r="I43" s="2"/>
      <c r="J43" s="2"/>
      <c r="K43" s="2"/>
      <c r="L43" s="1"/>
      <c r="M43" s="2"/>
      <c r="N43" s="2"/>
      <c r="O43" s="2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1" ht="15.75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1" x14ac:dyDescent="0.25">
      <c r="A45" s="1"/>
      <c r="B45" s="2"/>
      <c r="C45" s="6"/>
      <c r="D45" s="6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1" ht="15.75" x14ac:dyDescent="0.25">
      <c r="A46" s="7" t="s">
        <v>97</v>
      </c>
      <c r="B46" s="8"/>
      <c r="C46" s="2"/>
      <c r="D46" s="2"/>
      <c r="E46" s="2"/>
      <c r="F46" s="1"/>
      <c r="G46" s="2"/>
      <c r="H46" s="2"/>
      <c r="I46" s="2"/>
      <c r="J46" s="2"/>
      <c r="K46" s="2"/>
      <c r="L46" s="2"/>
      <c r="M46" s="1"/>
      <c r="N46" s="1"/>
      <c r="O46" s="2"/>
      <c r="P46" s="1"/>
      <c r="Q46" s="1"/>
      <c r="R46" s="2" t="s">
        <v>1</v>
      </c>
      <c r="S46" s="1"/>
      <c r="T46" s="1"/>
      <c r="U46" s="1"/>
      <c r="V46" s="1"/>
      <c r="W46" s="1"/>
      <c r="X46" s="1"/>
      <c r="Y46" s="1"/>
      <c r="Z46" s="1" t="s">
        <v>2</v>
      </c>
      <c r="AA46" s="1"/>
      <c r="AB46" s="1"/>
      <c r="AC46" s="1"/>
      <c r="AD46" s="1"/>
    </row>
    <row r="47" spans="1:31" x14ac:dyDescent="0.25">
      <c r="A47" s="1" t="s">
        <v>31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9"/>
      <c r="M48" s="2"/>
      <c r="N48" s="2"/>
      <c r="O48" s="2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1" ht="15.75" x14ac:dyDescent="0.25">
      <c r="A49" s="9"/>
      <c r="B49" s="10"/>
      <c r="C49" s="11"/>
      <c r="D49" s="12" t="s">
        <v>3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4"/>
      <c r="Q49" s="11"/>
      <c r="R49" s="11"/>
      <c r="S49" s="11"/>
      <c r="T49" s="15"/>
      <c r="U49" s="16"/>
      <c r="V49" s="16"/>
      <c r="W49" s="16"/>
      <c r="X49" s="16"/>
      <c r="Y49" s="16"/>
      <c r="Z49" s="16"/>
      <c r="AA49" s="16"/>
      <c r="AB49" s="16"/>
      <c r="AC49" s="16"/>
      <c r="AD49" s="16"/>
    </row>
    <row r="50" spans="1:31" x14ac:dyDescent="0.25">
      <c r="A50" s="17"/>
      <c r="B50" s="30" t="s">
        <v>4</v>
      </c>
      <c r="C50" s="31"/>
      <c r="D50" s="31"/>
      <c r="E50" s="31"/>
      <c r="F50" s="31"/>
      <c r="G50" s="31"/>
      <c r="H50" s="31"/>
      <c r="I50" s="31"/>
      <c r="J50" s="31"/>
      <c r="K50" s="31"/>
      <c r="L50" s="31" t="s">
        <v>90</v>
      </c>
      <c r="M50" s="31"/>
      <c r="N50" s="31"/>
      <c r="O50" s="31"/>
      <c r="P50" s="31"/>
      <c r="Q50" s="31"/>
      <c r="R50" s="31"/>
      <c r="S50" s="31"/>
      <c r="T50" s="31"/>
      <c r="U50" s="30" t="s">
        <v>91</v>
      </c>
      <c r="V50" s="31"/>
      <c r="W50" s="31"/>
      <c r="X50" s="31"/>
      <c r="Y50" s="31"/>
      <c r="Z50" s="31"/>
      <c r="AA50" s="31"/>
      <c r="AB50" s="31"/>
      <c r="AC50" s="31"/>
      <c r="AD50" s="31"/>
    </row>
    <row r="51" spans="1:31" ht="36" x14ac:dyDescent="0.25">
      <c r="A51" s="18">
        <v>3</v>
      </c>
      <c r="B51" s="19" t="s">
        <v>5</v>
      </c>
      <c r="C51" s="19" t="s">
        <v>38</v>
      </c>
      <c r="D51" s="19" t="s">
        <v>6</v>
      </c>
      <c r="E51" s="19" t="s">
        <v>39</v>
      </c>
      <c r="F51" s="19" t="s">
        <v>15</v>
      </c>
      <c r="G51" s="19" t="s">
        <v>9</v>
      </c>
      <c r="H51" s="19" t="s">
        <v>10</v>
      </c>
      <c r="I51" s="19" t="s">
        <v>7</v>
      </c>
      <c r="J51" s="19" t="s">
        <v>40</v>
      </c>
      <c r="K51" s="19" t="s">
        <v>41</v>
      </c>
      <c r="L51" s="19" t="s">
        <v>13</v>
      </c>
      <c r="M51" s="20" t="s">
        <v>42</v>
      </c>
      <c r="N51" s="20" t="s">
        <v>28</v>
      </c>
      <c r="O51" s="22" t="s">
        <v>11</v>
      </c>
      <c r="P51" s="20" t="s">
        <v>8</v>
      </c>
      <c r="Q51" s="22" t="s">
        <v>14</v>
      </c>
      <c r="R51" s="20" t="s">
        <v>17</v>
      </c>
      <c r="S51" s="20" t="s">
        <v>16</v>
      </c>
      <c r="T51" s="22" t="s">
        <v>43</v>
      </c>
      <c r="U51" s="20" t="s">
        <v>44</v>
      </c>
      <c r="V51" s="22" t="s">
        <v>18</v>
      </c>
      <c r="W51" s="20" t="s">
        <v>45</v>
      </c>
      <c r="X51" s="22" t="s">
        <v>46</v>
      </c>
      <c r="Y51" s="20" t="s">
        <v>30</v>
      </c>
      <c r="Z51" s="22" t="s">
        <v>47</v>
      </c>
      <c r="AA51" s="20" t="s">
        <v>36</v>
      </c>
      <c r="AB51" s="19" t="s">
        <v>25</v>
      </c>
      <c r="AC51" s="19" t="s">
        <v>48</v>
      </c>
      <c r="AD51" s="19" t="s">
        <v>49</v>
      </c>
    </row>
    <row r="52" spans="1:31" ht="24" x14ac:dyDescent="0.25">
      <c r="A52" s="21" t="s">
        <v>63</v>
      </c>
      <c r="B52" s="20"/>
      <c r="C52" s="20"/>
      <c r="D52" s="20"/>
      <c r="E52" s="23">
        <v>500</v>
      </c>
      <c r="F52" s="23"/>
      <c r="G52" s="23">
        <v>400</v>
      </c>
      <c r="H52" s="20">
        <v>400</v>
      </c>
      <c r="I52" s="23"/>
      <c r="J52" s="23"/>
      <c r="K52" s="23"/>
      <c r="L52" s="23">
        <v>500</v>
      </c>
      <c r="M52" s="20"/>
      <c r="N52" s="20"/>
      <c r="O52" s="20"/>
      <c r="P52" s="23">
        <v>1090</v>
      </c>
      <c r="Q52" s="20"/>
      <c r="R52" s="23">
        <v>100</v>
      </c>
      <c r="S52" s="23"/>
      <c r="T52" s="23">
        <v>200</v>
      </c>
      <c r="U52" s="20"/>
      <c r="V52" s="20"/>
      <c r="W52" s="20"/>
      <c r="X52" s="23"/>
      <c r="Y52" s="20"/>
      <c r="Z52" s="23"/>
      <c r="AA52" s="23"/>
      <c r="AB52" s="23">
        <v>100</v>
      </c>
      <c r="AC52" s="23"/>
      <c r="AD52" s="23"/>
    </row>
    <row r="53" spans="1:31" ht="36" x14ac:dyDescent="0.25">
      <c r="A53" s="21" t="s">
        <v>64</v>
      </c>
      <c r="B53" s="20"/>
      <c r="C53" s="20"/>
      <c r="D53" s="20"/>
      <c r="E53" s="23">
        <v>1500</v>
      </c>
      <c r="F53" s="23"/>
      <c r="G53" s="23">
        <v>200</v>
      </c>
      <c r="H53" s="20"/>
      <c r="I53" s="23"/>
      <c r="J53" s="23"/>
      <c r="K53" s="23"/>
      <c r="L53" s="23"/>
      <c r="M53" s="23"/>
      <c r="N53" s="20"/>
      <c r="O53" s="20">
        <v>1300</v>
      </c>
      <c r="P53" s="23"/>
      <c r="Q53" s="20"/>
      <c r="R53" s="23"/>
      <c r="S53" s="23"/>
      <c r="T53" s="23">
        <v>200</v>
      </c>
      <c r="U53" s="20"/>
      <c r="V53" s="20"/>
      <c r="W53" s="20"/>
      <c r="X53" s="23"/>
      <c r="Y53" s="20"/>
      <c r="Z53" s="23"/>
      <c r="AA53" s="23"/>
      <c r="AB53" s="23">
        <v>100</v>
      </c>
      <c r="AC53" s="23"/>
      <c r="AD53" s="23"/>
    </row>
    <row r="54" spans="1:31" x14ac:dyDescent="0.25">
      <c r="A54" s="21" t="s">
        <v>36</v>
      </c>
      <c r="B54" s="20"/>
      <c r="C54" s="20"/>
      <c r="D54" s="20"/>
      <c r="E54" s="23"/>
      <c r="F54" s="23"/>
      <c r="G54" s="23"/>
      <c r="H54" s="20"/>
      <c r="I54" s="23"/>
      <c r="J54" s="23"/>
      <c r="K54" s="23"/>
      <c r="L54" s="23"/>
      <c r="M54" s="23"/>
      <c r="N54" s="20"/>
      <c r="O54" s="20"/>
      <c r="P54" s="23"/>
      <c r="Q54" s="20"/>
      <c r="R54" s="23"/>
      <c r="S54" s="23"/>
      <c r="T54" s="23"/>
      <c r="U54" s="20"/>
      <c r="V54" s="20"/>
      <c r="W54" s="20"/>
      <c r="X54" s="23"/>
      <c r="Y54" s="20"/>
      <c r="Z54" s="23"/>
      <c r="AA54" s="23">
        <v>1500</v>
      </c>
      <c r="AB54" s="23"/>
      <c r="AC54" s="23"/>
      <c r="AD54" s="23"/>
    </row>
    <row r="55" spans="1:31" x14ac:dyDescent="0.25">
      <c r="A55" s="24" t="s">
        <v>57</v>
      </c>
      <c r="B55" s="23"/>
      <c r="C55" s="23"/>
      <c r="D55" s="23"/>
      <c r="E55" s="23"/>
      <c r="F55" s="23"/>
      <c r="G55" s="23"/>
      <c r="H55" s="23"/>
      <c r="I55" s="23">
        <v>700</v>
      </c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>
        <v>500</v>
      </c>
      <c r="AA55" s="23"/>
      <c r="AB55" s="23"/>
      <c r="AC55" s="23"/>
      <c r="AD55" s="23"/>
    </row>
    <row r="56" spans="1:31" x14ac:dyDescent="0.25">
      <c r="A56" s="24" t="s">
        <v>65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>
        <v>2000</v>
      </c>
      <c r="X56" s="23"/>
      <c r="Y56" s="23"/>
      <c r="Z56" s="23"/>
      <c r="AA56" s="23"/>
      <c r="AB56" s="23"/>
      <c r="AC56" s="23"/>
      <c r="AD56" s="23"/>
    </row>
    <row r="57" spans="1:31" x14ac:dyDescent="0.25">
      <c r="A57" s="25" t="s">
        <v>19</v>
      </c>
      <c r="B57" s="26">
        <f t="shared" ref="B57:AD57" si="4">B52+B53+B54+B55+B56</f>
        <v>0</v>
      </c>
      <c r="C57" s="26">
        <f t="shared" si="4"/>
        <v>0</v>
      </c>
      <c r="D57" s="26">
        <f t="shared" si="4"/>
        <v>0</v>
      </c>
      <c r="E57" s="26">
        <f t="shared" si="4"/>
        <v>2000</v>
      </c>
      <c r="F57" s="26">
        <f t="shared" si="4"/>
        <v>0</v>
      </c>
      <c r="G57" s="26">
        <f t="shared" si="4"/>
        <v>600</v>
      </c>
      <c r="H57" s="26">
        <f t="shared" si="4"/>
        <v>400</v>
      </c>
      <c r="I57" s="26">
        <f t="shared" si="4"/>
        <v>700</v>
      </c>
      <c r="J57" s="26">
        <f t="shared" si="4"/>
        <v>0</v>
      </c>
      <c r="K57" s="26">
        <f t="shared" si="4"/>
        <v>0</v>
      </c>
      <c r="L57" s="26">
        <f t="shared" si="4"/>
        <v>500</v>
      </c>
      <c r="M57" s="26">
        <f t="shared" si="4"/>
        <v>0</v>
      </c>
      <c r="N57" s="26">
        <f t="shared" si="4"/>
        <v>0</v>
      </c>
      <c r="O57" s="26">
        <f t="shared" si="4"/>
        <v>1300</v>
      </c>
      <c r="P57" s="26">
        <f t="shared" si="4"/>
        <v>1090</v>
      </c>
      <c r="Q57" s="26">
        <f t="shared" si="4"/>
        <v>0</v>
      </c>
      <c r="R57" s="26">
        <f t="shared" si="4"/>
        <v>100</v>
      </c>
      <c r="S57" s="26">
        <f t="shared" si="4"/>
        <v>0</v>
      </c>
      <c r="T57" s="26">
        <f t="shared" si="4"/>
        <v>400</v>
      </c>
      <c r="U57" s="26">
        <f t="shared" si="4"/>
        <v>0</v>
      </c>
      <c r="V57" s="26">
        <f t="shared" si="4"/>
        <v>0</v>
      </c>
      <c r="W57" s="26">
        <f t="shared" si="4"/>
        <v>2000</v>
      </c>
      <c r="X57" s="26">
        <f t="shared" si="4"/>
        <v>0</v>
      </c>
      <c r="Y57" s="26">
        <f t="shared" si="4"/>
        <v>0</v>
      </c>
      <c r="Z57" s="26">
        <f t="shared" si="4"/>
        <v>500</v>
      </c>
      <c r="AA57" s="26">
        <f t="shared" si="4"/>
        <v>1500</v>
      </c>
      <c r="AB57" s="26">
        <f t="shared" si="4"/>
        <v>200</v>
      </c>
      <c r="AC57" s="26">
        <f t="shared" si="4"/>
        <v>0</v>
      </c>
      <c r="AD57" s="26">
        <f t="shared" si="4"/>
        <v>0</v>
      </c>
    </row>
    <row r="58" spans="1:31" x14ac:dyDescent="0.25">
      <c r="A58" s="24" t="s">
        <v>20</v>
      </c>
      <c r="B58" s="23">
        <v>125</v>
      </c>
      <c r="C58" s="23">
        <v>60</v>
      </c>
      <c r="D58" s="23">
        <v>40</v>
      </c>
      <c r="E58" s="23">
        <v>55</v>
      </c>
      <c r="F58" s="23">
        <v>45</v>
      </c>
      <c r="G58" s="23">
        <v>35</v>
      </c>
      <c r="H58" s="23">
        <v>70</v>
      </c>
      <c r="I58" s="23">
        <v>678</v>
      </c>
      <c r="J58" s="23">
        <v>100</v>
      </c>
      <c r="K58" s="23">
        <v>63</v>
      </c>
      <c r="L58" s="23">
        <v>85</v>
      </c>
      <c r="M58" s="23">
        <v>68</v>
      </c>
      <c r="N58" s="23">
        <v>143</v>
      </c>
      <c r="O58" s="23">
        <v>420</v>
      </c>
      <c r="P58" s="23">
        <v>220</v>
      </c>
      <c r="Q58" s="23">
        <v>320</v>
      </c>
      <c r="R58" s="23">
        <v>240</v>
      </c>
      <c r="S58" s="23">
        <v>290</v>
      </c>
      <c r="T58" s="23">
        <v>600</v>
      </c>
      <c r="U58" s="23">
        <v>200</v>
      </c>
      <c r="V58" s="23">
        <v>1200</v>
      </c>
      <c r="W58" s="23">
        <v>145</v>
      </c>
      <c r="X58" s="23">
        <v>180</v>
      </c>
      <c r="Y58" s="23">
        <v>150</v>
      </c>
      <c r="Z58" s="23">
        <v>65</v>
      </c>
      <c r="AA58" s="23">
        <v>56</v>
      </c>
      <c r="AB58" s="23">
        <v>15</v>
      </c>
      <c r="AC58" s="23">
        <v>230</v>
      </c>
      <c r="AD58" s="23"/>
    </row>
    <row r="59" spans="1:31" x14ac:dyDescent="0.25">
      <c r="A59" s="25" t="s">
        <v>21</v>
      </c>
      <c r="B59" s="26">
        <f>B57*B58/1000</f>
        <v>0</v>
      </c>
      <c r="C59" s="26">
        <f t="shared" ref="C59:AD59" si="5">C57*C58/1000</f>
        <v>0</v>
      </c>
      <c r="D59" s="26">
        <f t="shared" si="5"/>
        <v>0</v>
      </c>
      <c r="E59" s="26">
        <f t="shared" si="5"/>
        <v>110</v>
      </c>
      <c r="F59" s="26">
        <f t="shared" si="5"/>
        <v>0</v>
      </c>
      <c r="G59" s="26">
        <f t="shared" si="5"/>
        <v>21</v>
      </c>
      <c r="H59" s="26">
        <f t="shared" si="5"/>
        <v>28</v>
      </c>
      <c r="I59" s="26">
        <f t="shared" si="5"/>
        <v>474.6</v>
      </c>
      <c r="J59" s="26">
        <f t="shared" si="5"/>
        <v>0</v>
      </c>
      <c r="K59" s="26">
        <f t="shared" si="5"/>
        <v>0</v>
      </c>
      <c r="L59" s="26">
        <f t="shared" si="5"/>
        <v>42.5</v>
      </c>
      <c r="M59" s="26">
        <f t="shared" si="5"/>
        <v>0</v>
      </c>
      <c r="N59" s="26">
        <f t="shared" si="5"/>
        <v>0</v>
      </c>
      <c r="O59" s="26">
        <f t="shared" si="5"/>
        <v>546</v>
      </c>
      <c r="P59" s="26">
        <f t="shared" si="5"/>
        <v>239.8</v>
      </c>
      <c r="Q59" s="26">
        <f t="shared" si="5"/>
        <v>0</v>
      </c>
      <c r="R59" s="26">
        <f t="shared" si="5"/>
        <v>24</v>
      </c>
      <c r="S59" s="26">
        <f t="shared" si="5"/>
        <v>0</v>
      </c>
      <c r="T59" s="26">
        <f t="shared" si="5"/>
        <v>240</v>
      </c>
      <c r="U59" s="26">
        <f t="shared" si="5"/>
        <v>0</v>
      </c>
      <c r="V59" s="26">
        <f t="shared" si="5"/>
        <v>0</v>
      </c>
      <c r="W59" s="26">
        <f t="shared" si="5"/>
        <v>290</v>
      </c>
      <c r="X59" s="26">
        <f t="shared" si="5"/>
        <v>0</v>
      </c>
      <c r="Y59" s="26">
        <f t="shared" si="5"/>
        <v>0</v>
      </c>
      <c r="Z59" s="26">
        <f t="shared" si="5"/>
        <v>32.5</v>
      </c>
      <c r="AA59" s="26">
        <f t="shared" si="5"/>
        <v>84</v>
      </c>
      <c r="AB59" s="26">
        <f t="shared" si="5"/>
        <v>3</v>
      </c>
      <c r="AC59" s="26">
        <f t="shared" si="5"/>
        <v>0</v>
      </c>
      <c r="AD59" s="26">
        <f t="shared" si="5"/>
        <v>0</v>
      </c>
      <c r="AE59" s="27">
        <f>SUM(B59:AD59)</f>
        <v>2135.3999999999996</v>
      </c>
    </row>
    <row r="60" spans="1:31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</row>
    <row r="62" spans="1:31" x14ac:dyDescent="0.25">
      <c r="B62" t="s">
        <v>22</v>
      </c>
      <c r="K62" t="s">
        <v>23</v>
      </c>
    </row>
    <row r="64" spans="1:31" ht="18.75" x14ac:dyDescent="0.25">
      <c r="A64" s="1"/>
      <c r="B64" s="1"/>
      <c r="C64" s="1"/>
      <c r="D64" s="2"/>
      <c r="E64" s="2"/>
      <c r="F64" s="1"/>
      <c r="G64" s="3" t="s">
        <v>0</v>
      </c>
      <c r="H64" s="2"/>
      <c r="I64" s="2"/>
      <c r="J64" s="2"/>
      <c r="K64" s="2"/>
      <c r="L64" s="1"/>
      <c r="M64" s="2"/>
      <c r="N64" s="2"/>
      <c r="O64" s="2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1" ht="15.75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1" x14ac:dyDescent="0.25">
      <c r="A66" s="1"/>
      <c r="B66" s="2"/>
      <c r="C66" s="6"/>
      <c r="D66" s="6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1" ht="15.75" x14ac:dyDescent="0.25">
      <c r="A67" s="7" t="s">
        <v>98</v>
      </c>
      <c r="B67" s="8"/>
      <c r="C67" s="2"/>
      <c r="D67" s="2"/>
      <c r="E67" s="2"/>
      <c r="F67" s="1"/>
      <c r="G67" s="2"/>
      <c r="H67" s="2"/>
      <c r="I67" s="2"/>
      <c r="J67" s="2"/>
      <c r="K67" s="2"/>
      <c r="L67" s="2"/>
      <c r="M67" s="1"/>
      <c r="N67" s="1"/>
      <c r="O67" s="2"/>
      <c r="P67" s="1"/>
      <c r="Q67" s="1"/>
      <c r="R67" s="2" t="s">
        <v>1</v>
      </c>
      <c r="S67" s="1"/>
      <c r="T67" s="1"/>
      <c r="U67" s="1"/>
      <c r="V67" s="1"/>
      <c r="W67" s="1"/>
      <c r="X67" s="1"/>
      <c r="Y67" s="1"/>
      <c r="Z67" s="1" t="s">
        <v>2</v>
      </c>
      <c r="AA67" s="1"/>
      <c r="AB67" s="1"/>
      <c r="AC67" s="1"/>
      <c r="AD67" s="1"/>
    </row>
    <row r="68" spans="1:31" x14ac:dyDescent="0.25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9"/>
      <c r="M69" s="2"/>
      <c r="N69" s="2"/>
      <c r="O69" s="2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1" ht="15.75" x14ac:dyDescent="0.25">
      <c r="A70" s="9"/>
      <c r="B70" s="10"/>
      <c r="C70" s="11"/>
      <c r="D70" s="12" t="s">
        <v>3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4"/>
      <c r="Q70" s="11"/>
      <c r="R70" s="11"/>
      <c r="S70" s="11"/>
      <c r="T70" s="15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71" spans="1:31" x14ac:dyDescent="0.25">
      <c r="A71" s="17"/>
      <c r="B71" s="30" t="s">
        <v>4</v>
      </c>
      <c r="C71" s="31"/>
      <c r="D71" s="31"/>
      <c r="E71" s="31"/>
      <c r="F71" s="31"/>
      <c r="G71" s="31"/>
      <c r="H71" s="31"/>
      <c r="I71" s="31"/>
      <c r="J71" s="31"/>
      <c r="K71" s="31"/>
      <c r="L71" s="31" t="s">
        <v>90</v>
      </c>
      <c r="M71" s="31"/>
      <c r="N71" s="31"/>
      <c r="O71" s="31"/>
      <c r="P71" s="31"/>
      <c r="Q71" s="31"/>
      <c r="R71" s="31"/>
      <c r="S71" s="31"/>
      <c r="T71" s="31"/>
      <c r="U71" s="30" t="s">
        <v>91</v>
      </c>
      <c r="V71" s="31"/>
      <c r="W71" s="31"/>
      <c r="X71" s="31"/>
      <c r="Y71" s="31"/>
      <c r="Z71" s="31"/>
      <c r="AA71" s="31"/>
      <c r="AB71" s="31"/>
      <c r="AC71" s="31"/>
      <c r="AD71" s="31"/>
    </row>
    <row r="72" spans="1:31" ht="36" x14ac:dyDescent="0.25">
      <c r="A72" s="18">
        <v>4</v>
      </c>
      <c r="B72" s="19" t="s">
        <v>5</v>
      </c>
      <c r="C72" s="19" t="s">
        <v>38</v>
      </c>
      <c r="D72" s="19" t="s">
        <v>6</v>
      </c>
      <c r="E72" s="19" t="s">
        <v>39</v>
      </c>
      <c r="F72" s="19" t="s">
        <v>15</v>
      </c>
      <c r="G72" s="19" t="s">
        <v>9</v>
      </c>
      <c r="H72" s="19" t="s">
        <v>10</v>
      </c>
      <c r="I72" s="19" t="s">
        <v>7</v>
      </c>
      <c r="J72" s="19" t="s">
        <v>40</v>
      </c>
      <c r="K72" s="19" t="s">
        <v>41</v>
      </c>
      <c r="L72" s="19" t="s">
        <v>13</v>
      </c>
      <c r="M72" s="20" t="s">
        <v>42</v>
      </c>
      <c r="N72" s="20" t="s">
        <v>28</v>
      </c>
      <c r="O72" s="22" t="s">
        <v>11</v>
      </c>
      <c r="P72" s="20" t="s">
        <v>8</v>
      </c>
      <c r="Q72" s="22" t="s">
        <v>14</v>
      </c>
      <c r="R72" s="20" t="s">
        <v>17</v>
      </c>
      <c r="S72" s="20" t="s">
        <v>16</v>
      </c>
      <c r="T72" s="22" t="s">
        <v>43</v>
      </c>
      <c r="U72" s="20" t="s">
        <v>44</v>
      </c>
      <c r="V72" s="22" t="s">
        <v>18</v>
      </c>
      <c r="W72" s="20" t="s">
        <v>45</v>
      </c>
      <c r="X72" s="22" t="s">
        <v>46</v>
      </c>
      <c r="Y72" s="20" t="s">
        <v>30</v>
      </c>
      <c r="Z72" s="22" t="s">
        <v>47</v>
      </c>
      <c r="AA72" s="20" t="s">
        <v>36</v>
      </c>
      <c r="AB72" s="19" t="s">
        <v>25</v>
      </c>
      <c r="AC72" s="19" t="s">
        <v>48</v>
      </c>
      <c r="AD72" s="19" t="s">
        <v>49</v>
      </c>
    </row>
    <row r="73" spans="1:31" ht="24" x14ac:dyDescent="0.25">
      <c r="A73" s="21" t="s">
        <v>67</v>
      </c>
      <c r="B73" s="20"/>
      <c r="C73" s="20"/>
      <c r="D73" s="20"/>
      <c r="E73" s="23"/>
      <c r="F73" s="23"/>
      <c r="G73" s="23"/>
      <c r="H73" s="20"/>
      <c r="I73" s="23"/>
      <c r="J73" s="23">
        <v>3000</v>
      </c>
      <c r="K73" s="23">
        <v>500</v>
      </c>
      <c r="L73" s="23">
        <v>500</v>
      </c>
      <c r="M73" s="20"/>
      <c r="N73" s="20"/>
      <c r="O73" s="20"/>
      <c r="P73" s="23"/>
      <c r="Q73" s="20"/>
      <c r="R73" s="23"/>
      <c r="S73" s="23"/>
      <c r="T73" s="23">
        <v>300</v>
      </c>
      <c r="U73" s="20"/>
      <c r="V73" s="20"/>
      <c r="W73" s="20"/>
      <c r="X73" s="23"/>
      <c r="Y73" s="20"/>
      <c r="Z73" s="23">
        <v>200</v>
      </c>
      <c r="AA73" s="23"/>
      <c r="AB73" s="23">
        <v>100</v>
      </c>
      <c r="AC73" s="23"/>
      <c r="AD73" s="23"/>
    </row>
    <row r="74" spans="1:31" ht="24" x14ac:dyDescent="0.25">
      <c r="A74" s="21" t="s">
        <v>68</v>
      </c>
      <c r="B74" s="20"/>
      <c r="C74" s="20"/>
      <c r="D74" s="20"/>
      <c r="E74" s="23"/>
      <c r="F74" s="23"/>
      <c r="G74" s="23">
        <v>400</v>
      </c>
      <c r="H74" s="20">
        <v>500</v>
      </c>
      <c r="I74" s="23"/>
      <c r="J74" s="23"/>
      <c r="K74" s="23"/>
      <c r="L74" s="23"/>
      <c r="M74" s="23">
        <v>2500</v>
      </c>
      <c r="N74" s="20"/>
      <c r="O74" s="20"/>
      <c r="P74" s="23">
        <v>1500</v>
      </c>
      <c r="Q74" s="20"/>
      <c r="R74" s="23"/>
      <c r="S74" s="23"/>
      <c r="T74" s="23">
        <v>300</v>
      </c>
      <c r="U74" s="20">
        <v>100</v>
      </c>
      <c r="V74" s="20"/>
      <c r="W74" s="20"/>
      <c r="X74" s="23"/>
      <c r="Y74" s="20"/>
      <c r="Z74" s="23"/>
      <c r="AA74" s="23"/>
      <c r="AB74" s="23">
        <v>100</v>
      </c>
      <c r="AC74" s="23"/>
      <c r="AD74" s="23"/>
    </row>
    <row r="75" spans="1:31" x14ac:dyDescent="0.25">
      <c r="A75" s="21" t="s">
        <v>36</v>
      </c>
      <c r="B75" s="20"/>
      <c r="C75" s="20"/>
      <c r="D75" s="20"/>
      <c r="E75" s="23"/>
      <c r="F75" s="23"/>
      <c r="G75" s="23"/>
      <c r="H75" s="20"/>
      <c r="I75" s="23"/>
      <c r="J75" s="23"/>
      <c r="K75" s="23"/>
      <c r="L75" s="23"/>
      <c r="M75" s="23"/>
      <c r="N75" s="20"/>
      <c r="O75" s="20"/>
      <c r="P75" s="23"/>
      <c r="Q75" s="20"/>
      <c r="R75" s="23"/>
      <c r="S75" s="23"/>
      <c r="T75" s="23"/>
      <c r="U75" s="20"/>
      <c r="V75" s="20"/>
      <c r="W75" s="20"/>
      <c r="X75" s="23"/>
      <c r="Y75" s="20"/>
      <c r="Z75" s="23"/>
      <c r="AA75" s="23">
        <v>1500</v>
      </c>
      <c r="AB75" s="23"/>
      <c r="AC75" s="23"/>
      <c r="AD75" s="23"/>
    </row>
    <row r="76" spans="1:31" x14ac:dyDescent="0.25">
      <c r="A76" s="24" t="s">
        <v>57</v>
      </c>
      <c r="B76" s="23"/>
      <c r="C76" s="23"/>
      <c r="D76" s="23"/>
      <c r="E76" s="23"/>
      <c r="F76" s="23"/>
      <c r="G76" s="23"/>
      <c r="H76" s="23"/>
      <c r="I76" s="23">
        <v>700</v>
      </c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>
        <v>500</v>
      </c>
      <c r="AA76" s="23"/>
      <c r="AB76" s="23"/>
      <c r="AC76" s="23"/>
      <c r="AD76" s="23"/>
    </row>
    <row r="77" spans="1:31" x14ac:dyDescent="0.25">
      <c r="A77" s="24" t="s">
        <v>65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>
        <v>1550</v>
      </c>
      <c r="X77" s="23"/>
      <c r="Y77" s="23"/>
      <c r="Z77" s="23"/>
      <c r="AA77" s="23"/>
      <c r="AB77" s="23"/>
      <c r="AC77" s="23"/>
      <c r="AD77" s="23"/>
    </row>
    <row r="78" spans="1:31" x14ac:dyDescent="0.25">
      <c r="A78" s="25" t="s">
        <v>19</v>
      </c>
      <c r="B78" s="26">
        <f t="shared" ref="B78:AD78" si="6">B73+B74+B75+B76+B77</f>
        <v>0</v>
      </c>
      <c r="C78" s="26">
        <f t="shared" si="6"/>
        <v>0</v>
      </c>
      <c r="D78" s="26">
        <f t="shared" si="6"/>
        <v>0</v>
      </c>
      <c r="E78" s="26">
        <f t="shared" si="6"/>
        <v>0</v>
      </c>
      <c r="F78" s="26">
        <f t="shared" si="6"/>
        <v>0</v>
      </c>
      <c r="G78" s="26">
        <f t="shared" si="6"/>
        <v>400</v>
      </c>
      <c r="H78" s="26">
        <f t="shared" si="6"/>
        <v>500</v>
      </c>
      <c r="I78" s="26">
        <f>I73+I74+I75+I76+I77</f>
        <v>700</v>
      </c>
      <c r="J78" s="26">
        <f t="shared" si="6"/>
        <v>3000</v>
      </c>
      <c r="K78" s="26">
        <f t="shared" si="6"/>
        <v>500</v>
      </c>
      <c r="L78" s="26">
        <f t="shared" si="6"/>
        <v>500</v>
      </c>
      <c r="M78" s="26">
        <f t="shared" si="6"/>
        <v>2500</v>
      </c>
      <c r="N78" s="26">
        <f t="shared" si="6"/>
        <v>0</v>
      </c>
      <c r="O78" s="26">
        <f t="shared" si="6"/>
        <v>0</v>
      </c>
      <c r="P78" s="26">
        <f t="shared" si="6"/>
        <v>1500</v>
      </c>
      <c r="Q78" s="26">
        <f t="shared" si="6"/>
        <v>0</v>
      </c>
      <c r="R78" s="26">
        <f t="shared" si="6"/>
        <v>0</v>
      </c>
      <c r="S78" s="26">
        <f t="shared" si="6"/>
        <v>0</v>
      </c>
      <c r="T78" s="26">
        <f t="shared" si="6"/>
        <v>600</v>
      </c>
      <c r="U78" s="26">
        <f t="shared" si="6"/>
        <v>100</v>
      </c>
      <c r="V78" s="26">
        <f t="shared" si="6"/>
        <v>0</v>
      </c>
      <c r="W78" s="26">
        <f t="shared" si="6"/>
        <v>1550</v>
      </c>
      <c r="X78" s="26">
        <f t="shared" si="6"/>
        <v>0</v>
      </c>
      <c r="Y78" s="26">
        <f t="shared" si="6"/>
        <v>0</v>
      </c>
      <c r="Z78" s="26">
        <f t="shared" si="6"/>
        <v>700</v>
      </c>
      <c r="AA78" s="26">
        <f t="shared" si="6"/>
        <v>1500</v>
      </c>
      <c r="AB78" s="26">
        <f t="shared" si="6"/>
        <v>200</v>
      </c>
      <c r="AC78" s="26">
        <f t="shared" si="6"/>
        <v>0</v>
      </c>
      <c r="AD78" s="26">
        <f t="shared" si="6"/>
        <v>0</v>
      </c>
    </row>
    <row r="79" spans="1:31" x14ac:dyDescent="0.25">
      <c r="A79" s="24" t="s">
        <v>20</v>
      </c>
      <c r="B79" s="23">
        <v>125</v>
      </c>
      <c r="C79" s="23">
        <v>60</v>
      </c>
      <c r="D79" s="23">
        <v>40</v>
      </c>
      <c r="E79" s="23">
        <v>55</v>
      </c>
      <c r="F79" s="23">
        <v>45</v>
      </c>
      <c r="G79" s="23">
        <v>35</v>
      </c>
      <c r="H79" s="23">
        <v>70</v>
      </c>
      <c r="I79" s="23">
        <v>678</v>
      </c>
      <c r="J79" s="23">
        <v>100</v>
      </c>
      <c r="K79" s="23">
        <v>63</v>
      </c>
      <c r="L79" s="23">
        <v>85</v>
      </c>
      <c r="M79" s="23">
        <v>68</v>
      </c>
      <c r="N79" s="23">
        <v>143</v>
      </c>
      <c r="O79" s="23">
        <v>420</v>
      </c>
      <c r="P79" s="23">
        <v>220</v>
      </c>
      <c r="Q79" s="23">
        <v>320</v>
      </c>
      <c r="R79" s="23">
        <v>240</v>
      </c>
      <c r="S79" s="23">
        <v>290</v>
      </c>
      <c r="T79" s="23">
        <v>600</v>
      </c>
      <c r="U79" s="23">
        <v>200</v>
      </c>
      <c r="V79" s="23">
        <v>1200</v>
      </c>
      <c r="W79" s="23">
        <v>145</v>
      </c>
      <c r="X79" s="23">
        <v>180</v>
      </c>
      <c r="Y79" s="23">
        <v>150</v>
      </c>
      <c r="Z79" s="23">
        <v>65</v>
      </c>
      <c r="AA79" s="23">
        <v>56</v>
      </c>
      <c r="AB79" s="23">
        <v>15</v>
      </c>
      <c r="AC79" s="23">
        <v>230</v>
      </c>
      <c r="AD79" s="23"/>
    </row>
    <row r="80" spans="1:31" x14ac:dyDescent="0.25">
      <c r="A80" s="25" t="s">
        <v>21</v>
      </c>
      <c r="B80" s="26">
        <f>B78*B79/1000</f>
        <v>0</v>
      </c>
      <c r="C80" s="26">
        <f t="shared" ref="C80:AD80" si="7">C78*C79/1000</f>
        <v>0</v>
      </c>
      <c r="D80" s="26">
        <f t="shared" si="7"/>
        <v>0</v>
      </c>
      <c r="E80" s="26">
        <f t="shared" si="7"/>
        <v>0</v>
      </c>
      <c r="F80" s="26">
        <f t="shared" si="7"/>
        <v>0</v>
      </c>
      <c r="G80" s="26">
        <f t="shared" si="7"/>
        <v>14</v>
      </c>
      <c r="H80" s="26">
        <f t="shared" si="7"/>
        <v>35</v>
      </c>
      <c r="I80" s="26">
        <f t="shared" si="7"/>
        <v>474.6</v>
      </c>
      <c r="J80" s="26">
        <f t="shared" si="7"/>
        <v>300</v>
      </c>
      <c r="K80" s="26">
        <f t="shared" si="7"/>
        <v>31.5</v>
      </c>
      <c r="L80" s="26">
        <f t="shared" si="7"/>
        <v>42.5</v>
      </c>
      <c r="M80" s="26">
        <f t="shared" si="7"/>
        <v>170</v>
      </c>
      <c r="N80" s="26">
        <f t="shared" si="7"/>
        <v>0</v>
      </c>
      <c r="O80" s="26">
        <f t="shared" si="7"/>
        <v>0</v>
      </c>
      <c r="P80" s="26">
        <f t="shared" si="7"/>
        <v>330</v>
      </c>
      <c r="Q80" s="26">
        <f t="shared" si="7"/>
        <v>0</v>
      </c>
      <c r="R80" s="26">
        <f t="shared" si="7"/>
        <v>0</v>
      </c>
      <c r="S80" s="26">
        <f t="shared" si="7"/>
        <v>0</v>
      </c>
      <c r="T80" s="26">
        <f t="shared" si="7"/>
        <v>360</v>
      </c>
      <c r="U80" s="26">
        <f t="shared" si="7"/>
        <v>20</v>
      </c>
      <c r="V80" s="26">
        <f t="shared" si="7"/>
        <v>0</v>
      </c>
      <c r="W80" s="26">
        <f t="shared" si="7"/>
        <v>224.75</v>
      </c>
      <c r="X80" s="26">
        <f t="shared" si="7"/>
        <v>0</v>
      </c>
      <c r="Y80" s="26">
        <f t="shared" si="7"/>
        <v>0</v>
      </c>
      <c r="Z80" s="26">
        <f t="shared" si="7"/>
        <v>45.5</v>
      </c>
      <c r="AA80" s="26">
        <f t="shared" si="7"/>
        <v>84</v>
      </c>
      <c r="AB80" s="26">
        <f t="shared" si="7"/>
        <v>3</v>
      </c>
      <c r="AC80" s="26">
        <f t="shared" si="7"/>
        <v>0</v>
      </c>
      <c r="AD80" s="26">
        <f t="shared" si="7"/>
        <v>0</v>
      </c>
      <c r="AE80" s="27">
        <f>SUM(B80:AD80)</f>
        <v>2134.85</v>
      </c>
    </row>
    <row r="81" spans="1:30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</row>
    <row r="83" spans="1:30" x14ac:dyDescent="0.25">
      <c r="B83" t="s">
        <v>22</v>
      </c>
      <c r="K83" t="s">
        <v>23</v>
      </c>
    </row>
  </sheetData>
  <mergeCells count="12">
    <mergeCell ref="B50:K50"/>
    <mergeCell ref="L50:T50"/>
    <mergeCell ref="U50:AD50"/>
    <mergeCell ref="B71:K71"/>
    <mergeCell ref="L71:T71"/>
    <mergeCell ref="U71:AD71"/>
    <mergeCell ref="B8:K8"/>
    <mergeCell ref="L8:T8"/>
    <mergeCell ref="U8:AD8"/>
    <mergeCell ref="B29:K29"/>
    <mergeCell ref="L29:T29"/>
    <mergeCell ref="U29:A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сентябрь</vt:lpstr>
      <vt:lpstr>Лист2</vt:lpstr>
      <vt:lpstr>октябрь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2021-10-05T19:10:31Z</dcterms:modified>
</cp:coreProperties>
</file>